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8795" windowHeight="8955" activeTab="0"/>
  </bookViews>
  <sheets>
    <sheet name="TF" sheetId="1" r:id="rId1"/>
    <sheet name="MAP" sheetId="2" r:id="rId2"/>
  </sheets>
  <definedNames/>
  <calcPr fullCalcOnLoad="1"/>
</workbook>
</file>

<file path=xl/comments1.xml><?xml version="1.0" encoding="utf-8"?>
<comments xmlns="http://schemas.openxmlformats.org/spreadsheetml/2006/main">
  <authors>
    <author>J?rg Steinborn</author>
  </authors>
  <commentList>
    <comment ref="H20" authorId="0">
      <text>
        <r>
          <rPr>
            <b/>
            <sz val="8"/>
            <rFont val="Tahoma"/>
            <family val="0"/>
          </rPr>
          <t>Jörg Steinborn:</t>
        </r>
        <r>
          <rPr>
            <sz val="8"/>
            <rFont val="Tahoma"/>
            <family val="0"/>
          </rPr>
          <t xml:space="preserve">
Hach HQ40d Multi Meter broken</t>
        </r>
      </text>
    </comment>
    <comment ref="G81" authorId="0">
      <text>
        <r>
          <rPr>
            <b/>
            <sz val="8"/>
            <rFont val="Tahoma"/>
            <family val="0"/>
          </rPr>
          <t>Jörg Steinborn:</t>
        </r>
        <r>
          <rPr>
            <sz val="8"/>
            <rFont val="Tahoma"/>
            <family val="0"/>
          </rPr>
          <t xml:space="preserve">
no on-site-measurements due to heavy rainfalls</t>
        </r>
      </text>
    </comment>
    <comment ref="G101" authorId="0">
      <text>
        <r>
          <rPr>
            <b/>
            <sz val="8"/>
            <rFont val="Tahoma"/>
            <family val="0"/>
          </rPr>
          <t>Jörg Steinborn:</t>
        </r>
        <r>
          <rPr>
            <sz val="8"/>
            <rFont val="Tahoma"/>
            <family val="0"/>
          </rPr>
          <t xml:space="preserve">
no on-site measurements due to heavy rainfalls</t>
        </r>
      </text>
    </comment>
    <comment ref="G141" authorId="0">
      <text>
        <r>
          <rPr>
            <b/>
            <sz val="8"/>
            <rFont val="Tahoma"/>
            <family val="0"/>
          </rPr>
          <t>Jörg Steinborn:</t>
        </r>
        <r>
          <rPr>
            <sz val="8"/>
            <rFont val="Tahoma"/>
            <family val="0"/>
          </rPr>
          <t xml:space="preserve">
no on-site measurements due to heavy rainfalls</t>
        </r>
      </text>
    </comment>
  </commentList>
</comments>
</file>

<file path=xl/sharedStrings.xml><?xml version="1.0" encoding="utf-8"?>
<sst xmlns="http://schemas.openxmlformats.org/spreadsheetml/2006/main" count="806" uniqueCount="402">
  <si>
    <t>TF3001</t>
  </si>
  <si>
    <t>TF3002</t>
  </si>
  <si>
    <t>TF3003</t>
  </si>
  <si>
    <t>TF3004</t>
  </si>
  <si>
    <t>TF3005</t>
  </si>
  <si>
    <t>TF3006</t>
  </si>
  <si>
    <t>TF3007</t>
  </si>
  <si>
    <t>TF3008</t>
  </si>
  <si>
    <t>TF3009</t>
  </si>
  <si>
    <t>TF3010</t>
  </si>
  <si>
    <t>TF3011</t>
  </si>
  <si>
    <t>TF3012</t>
  </si>
  <si>
    <t>TF3013</t>
  </si>
  <si>
    <t>TF3014</t>
  </si>
  <si>
    <t>TF3015</t>
  </si>
  <si>
    <t>TF3016</t>
  </si>
  <si>
    <t>TF3017</t>
  </si>
  <si>
    <t>TF3018</t>
  </si>
  <si>
    <t>TF3019</t>
  </si>
  <si>
    <t>TF3020</t>
  </si>
  <si>
    <t>TF5001</t>
  </si>
  <si>
    <t>TF5002</t>
  </si>
  <si>
    <t>TF5003</t>
  </si>
  <si>
    <t>TF5004</t>
  </si>
  <si>
    <t>TF5005</t>
  </si>
  <si>
    <t>TF5006</t>
  </si>
  <si>
    <t>TF5007</t>
  </si>
  <si>
    <t>TF5008</t>
  </si>
  <si>
    <t>TF5009</t>
  </si>
  <si>
    <t>TF5010</t>
  </si>
  <si>
    <t>TF5011</t>
  </si>
  <si>
    <t>TF5012</t>
  </si>
  <si>
    <t>TF5013</t>
  </si>
  <si>
    <t>TF5014</t>
  </si>
  <si>
    <t>TF5015</t>
  </si>
  <si>
    <t>TF5016</t>
  </si>
  <si>
    <t>TF5017</t>
  </si>
  <si>
    <t>TF5018</t>
  </si>
  <si>
    <t>TF5019</t>
  </si>
  <si>
    <t>TF5020</t>
  </si>
  <si>
    <t>TF7001</t>
  </si>
  <si>
    <t>TF7002</t>
  </si>
  <si>
    <t>TF7003</t>
  </si>
  <si>
    <t>TF7004</t>
  </si>
  <si>
    <t>TF7005</t>
  </si>
  <si>
    <t>TF7006</t>
  </si>
  <si>
    <t>TF7007</t>
  </si>
  <si>
    <t>TF7008</t>
  </si>
  <si>
    <t>TF7009</t>
  </si>
  <si>
    <t>TF7010</t>
  </si>
  <si>
    <t>TF7011</t>
  </si>
  <si>
    <t>TF7012</t>
  </si>
  <si>
    <t>TF7013</t>
  </si>
  <si>
    <t>TF7014</t>
  </si>
  <si>
    <t>TF7015</t>
  </si>
  <si>
    <t>TF7016</t>
  </si>
  <si>
    <t>TF7017</t>
  </si>
  <si>
    <t>TF7018</t>
  </si>
  <si>
    <t>TF7019</t>
  </si>
  <si>
    <t>TF7020</t>
  </si>
  <si>
    <t>TF8501</t>
  </si>
  <si>
    <t>TF8502</t>
  </si>
  <si>
    <t>TF8503</t>
  </si>
  <si>
    <t>TF8504</t>
  </si>
  <si>
    <t>TF8505</t>
  </si>
  <si>
    <t>TF8506</t>
  </si>
  <si>
    <t>TF8507</t>
  </si>
  <si>
    <t>TF8508</t>
  </si>
  <si>
    <t>TF8509</t>
  </si>
  <si>
    <t>TF8510</t>
  </si>
  <si>
    <t>TF8511</t>
  </si>
  <si>
    <t>TF8512</t>
  </si>
  <si>
    <t>TF8513</t>
  </si>
  <si>
    <t>TF8514</t>
  </si>
  <si>
    <t>TF8515</t>
  </si>
  <si>
    <t>TF8516</t>
  </si>
  <si>
    <t>TF8517</t>
  </si>
  <si>
    <t>TF8518</t>
  </si>
  <si>
    <t>TF8519</t>
  </si>
  <si>
    <t>TF8520</t>
  </si>
  <si>
    <t>TF9001</t>
  </si>
  <si>
    <t>TF9002</t>
  </si>
  <si>
    <t>TF9003</t>
  </si>
  <si>
    <t>TF9004</t>
  </si>
  <si>
    <t>TF9005</t>
  </si>
  <si>
    <t>TF9006</t>
  </si>
  <si>
    <t>TF9007</t>
  </si>
  <si>
    <t>TF9008</t>
  </si>
  <si>
    <t>TF9009</t>
  </si>
  <si>
    <t>TF9010</t>
  </si>
  <si>
    <t>TF9011</t>
  </si>
  <si>
    <t>TF9012</t>
  </si>
  <si>
    <t>TF9013</t>
  </si>
  <si>
    <t>TF9014</t>
  </si>
  <si>
    <t>TF9015</t>
  </si>
  <si>
    <t>TF9016</t>
  </si>
  <si>
    <t>TF9017</t>
  </si>
  <si>
    <t>TF9018</t>
  </si>
  <si>
    <t>TF9019</t>
  </si>
  <si>
    <t>TF9020</t>
  </si>
  <si>
    <t>TF11501</t>
  </si>
  <si>
    <t>TF11502</t>
  </si>
  <si>
    <t>TF11503</t>
  </si>
  <si>
    <t>TF11504</t>
  </si>
  <si>
    <t>TF11505</t>
  </si>
  <si>
    <t>TF11506</t>
  </si>
  <si>
    <t>TF11507</t>
  </si>
  <si>
    <t>TF11508</t>
  </si>
  <si>
    <t>TF11509</t>
  </si>
  <si>
    <t>TF11510</t>
  </si>
  <si>
    <t>TF11511</t>
  </si>
  <si>
    <t>TF11512</t>
  </si>
  <si>
    <t>TF11513</t>
  </si>
  <si>
    <t>TF11514</t>
  </si>
  <si>
    <t>TF11515</t>
  </si>
  <si>
    <t>TF11516</t>
  </si>
  <si>
    <t>TF11517</t>
  </si>
  <si>
    <t>TF11518</t>
  </si>
  <si>
    <t>TF11519</t>
  </si>
  <si>
    <t>TF11520</t>
  </si>
  <si>
    <t>TF28001</t>
  </si>
  <si>
    <t>TF28002</t>
  </si>
  <si>
    <t>TF28003</t>
  </si>
  <si>
    <t>TF28004</t>
  </si>
  <si>
    <t>TF28005</t>
  </si>
  <si>
    <t>TF28006</t>
  </si>
  <si>
    <t>TF28007</t>
  </si>
  <si>
    <t>TF28008</t>
  </si>
  <si>
    <t>TF28009</t>
  </si>
  <si>
    <t>TF28010</t>
  </si>
  <si>
    <t>TF28011</t>
  </si>
  <si>
    <t>TF28012</t>
  </si>
  <si>
    <t>TF28013</t>
  </si>
  <si>
    <t>TF28014</t>
  </si>
  <si>
    <t>TF28015</t>
  </si>
  <si>
    <t>TF28016</t>
  </si>
  <si>
    <t>TF28017</t>
  </si>
  <si>
    <t>TF28018</t>
  </si>
  <si>
    <t>TF28019</t>
  </si>
  <si>
    <t>TF28020</t>
  </si>
  <si>
    <t>pH</t>
  </si>
  <si>
    <t>Fe(II) [mg/L]</t>
  </si>
  <si>
    <t>Fe(tot) [mg/L]</t>
  </si>
  <si>
    <t>Sulfide [mg/L]</t>
  </si>
  <si>
    <t>Nitrate [mg/L]</t>
  </si>
  <si>
    <t>Nitrite [mg/L]</t>
  </si>
  <si>
    <t>Ammonia [mg/L]</t>
  </si>
  <si>
    <t>Mn(II) [mg/L]</t>
  </si>
  <si>
    <t>Mn(tot) [mg/L]</t>
  </si>
  <si>
    <t>Lithium[mg/l]</t>
  </si>
  <si>
    <t>MAP0101</t>
  </si>
  <si>
    <t>MAP0201</t>
  </si>
  <si>
    <t>MAP0301</t>
  </si>
  <si>
    <t>MAP0401</t>
  </si>
  <si>
    <t>MAP0501</t>
  </si>
  <si>
    <t>MAP0601</t>
  </si>
  <si>
    <t>MAP0701</t>
  </si>
  <si>
    <t>MAP0801</t>
  </si>
  <si>
    <t>MAP0901</t>
  </si>
  <si>
    <t>MAP1001</t>
  </si>
  <si>
    <t>MAP1101</t>
  </si>
  <si>
    <t>MAP1201</t>
  </si>
  <si>
    <t>MAP1301</t>
  </si>
  <si>
    <t>MAP1401</t>
  </si>
  <si>
    <t>MAP1501</t>
  </si>
  <si>
    <t>MAP1601</t>
  </si>
  <si>
    <t>MAP1701</t>
  </si>
  <si>
    <t>MAP1801</t>
  </si>
  <si>
    <t>MAP1901</t>
  </si>
  <si>
    <t>MAP2001</t>
  </si>
  <si>
    <t>MAP2101</t>
  </si>
  <si>
    <t>MAP2201</t>
  </si>
  <si>
    <t>MAP2301</t>
  </si>
  <si>
    <t>MAP2401</t>
  </si>
  <si>
    <t>MAP0402</t>
  </si>
  <si>
    <t>MAP2501</t>
  </si>
  <si>
    <t>MAP2601</t>
  </si>
  <si>
    <t>MAP2701</t>
  </si>
  <si>
    <t>MAP2801</t>
  </si>
  <si>
    <t>MAP2901</t>
  </si>
  <si>
    <t>MAP3001</t>
  </si>
  <si>
    <t>MAP3101</t>
  </si>
  <si>
    <t>MAP3201</t>
  </si>
  <si>
    <t>MAP3301</t>
  </si>
  <si>
    <t>MAP3401</t>
  </si>
  <si>
    <t>MAP3501</t>
  </si>
  <si>
    <t>MAP3601</t>
  </si>
  <si>
    <t>MAP3701</t>
  </si>
  <si>
    <t>MAP3801</t>
  </si>
  <si>
    <t>MAP3901</t>
  </si>
  <si>
    <t>MAP4001</t>
  </si>
  <si>
    <t>MAP4101</t>
  </si>
  <si>
    <t>MAP4201</t>
  </si>
  <si>
    <t>MAP4301</t>
  </si>
  <si>
    <t>MAP4401</t>
  </si>
  <si>
    <t>MAP4501</t>
  </si>
  <si>
    <t>MAP4601</t>
  </si>
  <si>
    <t>MAP4701</t>
  </si>
  <si>
    <t>MAP4801</t>
  </si>
  <si>
    <t>MAP0102</t>
  </si>
  <si>
    <t>MAP2502</t>
  </si>
  <si>
    <t>MAP2702</t>
  </si>
  <si>
    <t>MAP2902</t>
  </si>
  <si>
    <t>MAP4102</t>
  </si>
  <si>
    <t>MAP4202</t>
  </si>
  <si>
    <t>MAP4302</t>
  </si>
  <si>
    <t>Time</t>
  </si>
  <si>
    <t>Weather</t>
  </si>
  <si>
    <t>sunny/ no rain</t>
  </si>
  <si>
    <t>cloudy/no rain</t>
  </si>
  <si>
    <t>cloudy/some rain</t>
  </si>
  <si>
    <t>sunny/no rain</t>
  </si>
  <si>
    <t>cloudy/ no rain</t>
  </si>
  <si>
    <t>sunny/ some clouds</t>
  </si>
  <si>
    <t>cloudy/ some rain</t>
  </si>
  <si>
    <t>cloudy/ rain</t>
  </si>
  <si>
    <t>cloudy/ heavy rain</t>
  </si>
  <si>
    <t>cloudy</t>
  </si>
  <si>
    <t>cloudy/ no rain/ heavy rain before measureing</t>
  </si>
  <si>
    <t>sunny/ no rain/ heavy rain before measureing</t>
  </si>
  <si>
    <t>cloudy/no rain/ heavy rain before measureing</t>
  </si>
  <si>
    <t>Arsenic</t>
  </si>
  <si>
    <t>dusty/no rain</t>
  </si>
  <si>
    <t>&lt;1</t>
  </si>
  <si>
    <t>Depth</t>
  </si>
  <si>
    <t>17.04m</t>
  </si>
  <si>
    <t>19.81m</t>
  </si>
  <si>
    <t>900ft</t>
  </si>
  <si>
    <t>40ft</t>
  </si>
  <si>
    <t>80ft</t>
  </si>
  <si>
    <t>70ft</t>
  </si>
  <si>
    <t>42ft</t>
  </si>
  <si>
    <t>30ft</t>
  </si>
  <si>
    <t>75ft</t>
  </si>
  <si>
    <t>60ft</t>
  </si>
  <si>
    <t>35ft</t>
  </si>
  <si>
    <t>27ft</t>
  </si>
  <si>
    <t>65ft</t>
  </si>
  <si>
    <t>4a</t>
  </si>
  <si>
    <t>25a</t>
  </si>
  <si>
    <t>115ft</t>
  </si>
  <si>
    <t>5 month</t>
  </si>
  <si>
    <t>17a</t>
  </si>
  <si>
    <t>15a</t>
  </si>
  <si>
    <t>7a</t>
  </si>
  <si>
    <t>27a</t>
  </si>
  <si>
    <t xml:space="preserve">50ft </t>
  </si>
  <si>
    <t xml:space="preserve">70ft </t>
  </si>
  <si>
    <t xml:space="preserve">60ft </t>
  </si>
  <si>
    <t>46ft</t>
  </si>
  <si>
    <t>50ft</t>
  </si>
  <si>
    <t>45ft</t>
  </si>
  <si>
    <t>48ft</t>
  </si>
  <si>
    <t>10a</t>
  </si>
  <si>
    <t>5a</t>
  </si>
  <si>
    <t>3a</t>
  </si>
  <si>
    <t>6a</t>
  </si>
  <si>
    <t>7 month</t>
  </si>
  <si>
    <t>14a</t>
  </si>
  <si>
    <t>12a</t>
  </si>
  <si>
    <t>Age</t>
  </si>
  <si>
    <t>Use</t>
  </si>
  <si>
    <t>drinking water</t>
  </si>
  <si>
    <t>irrigation</t>
  </si>
  <si>
    <t>household</t>
  </si>
  <si>
    <t>23 36.052</t>
  </si>
  <si>
    <t>90 47.765</t>
  </si>
  <si>
    <t>23 35.818</t>
  </si>
  <si>
    <t>90 47.777</t>
  </si>
  <si>
    <t>23 35.774</t>
  </si>
  <si>
    <t>90 47.763</t>
  </si>
  <si>
    <t>23 36.222</t>
  </si>
  <si>
    <t>90 47.826</t>
  </si>
  <si>
    <t>23 34.866</t>
  </si>
  <si>
    <t>90 46.929</t>
  </si>
  <si>
    <t>23 37.133</t>
  </si>
  <si>
    <t>90 49.503</t>
  </si>
  <si>
    <t>23 34.388</t>
  </si>
  <si>
    <t>90 47.126</t>
  </si>
  <si>
    <t xml:space="preserve">23 35.636 </t>
  </si>
  <si>
    <t>90 47.801</t>
  </si>
  <si>
    <t>23 36.265</t>
  </si>
  <si>
    <t>90 47.608</t>
  </si>
  <si>
    <t>23 35.998</t>
  </si>
  <si>
    <t>90 47.493</t>
  </si>
  <si>
    <t>23 35.680</t>
  </si>
  <si>
    <t>90 47.963</t>
  </si>
  <si>
    <t>23 35.753</t>
  </si>
  <si>
    <t>90 47.629</t>
  </si>
  <si>
    <t>23 36.460</t>
  </si>
  <si>
    <t>90 47.879</t>
  </si>
  <si>
    <t>23 35.770</t>
  </si>
  <si>
    <t>90 48.016</t>
  </si>
  <si>
    <t>23 35.600</t>
  </si>
  <si>
    <t>90 47.972</t>
  </si>
  <si>
    <t>23 35.669</t>
  </si>
  <si>
    <t>90 47.918</t>
  </si>
  <si>
    <t>23 35.546</t>
  </si>
  <si>
    <t>90 47.767</t>
  </si>
  <si>
    <t>23 35.626</t>
  </si>
  <si>
    <t>90 47.730</t>
  </si>
  <si>
    <t>23 35.855</t>
  </si>
  <si>
    <t>90 47.815</t>
  </si>
  <si>
    <t>23 36.041</t>
  </si>
  <si>
    <t>90 47.773</t>
  </si>
  <si>
    <t>23 36.067</t>
  </si>
  <si>
    <t>90 47.759</t>
  </si>
  <si>
    <t>23 36.128</t>
  </si>
  <si>
    <t>90 47.583</t>
  </si>
  <si>
    <t>23 36.119</t>
  </si>
  <si>
    <t>90 47.522</t>
  </si>
  <si>
    <t>23 35.970</t>
  </si>
  <si>
    <t>90 47.926</t>
  </si>
  <si>
    <t>23 36.390</t>
  </si>
  <si>
    <t>90 47.968</t>
  </si>
  <si>
    <t>23 35.786</t>
  </si>
  <si>
    <t>90 47.153</t>
  </si>
  <si>
    <t>23 35 995</t>
  </si>
  <si>
    <t>90 47 722</t>
  </si>
  <si>
    <t>23 36.002</t>
  </si>
  <si>
    <t>90 47.676</t>
  </si>
  <si>
    <t>23 36.108</t>
  </si>
  <si>
    <t>90 48.102</t>
  </si>
  <si>
    <t>23 36.175</t>
  </si>
  <si>
    <t>90 48.098</t>
  </si>
  <si>
    <t>23 36.351</t>
  </si>
  <si>
    <t>90 47.989</t>
  </si>
  <si>
    <t>23 35.967</t>
  </si>
  <si>
    <t>90 47.436</t>
  </si>
  <si>
    <t>23 36.055</t>
  </si>
  <si>
    <t>90 47.381</t>
  </si>
  <si>
    <t>23 35.896</t>
  </si>
  <si>
    <t>90 47.419</t>
  </si>
  <si>
    <t>23 35.746</t>
  </si>
  <si>
    <t>90 47.136</t>
  </si>
  <si>
    <t>90 47.520</t>
  </si>
  <si>
    <t xml:space="preserve">23 35.366 </t>
  </si>
  <si>
    <t>90 47.757</t>
  </si>
  <si>
    <t xml:space="preserve">23 35.519 </t>
  </si>
  <si>
    <t>90 47.774</t>
  </si>
  <si>
    <t>23 35.481</t>
  </si>
  <si>
    <t>90 47.744</t>
  </si>
  <si>
    <t>23 36.370</t>
  </si>
  <si>
    <t>90 47.729</t>
  </si>
  <si>
    <t>23 35.442</t>
  </si>
  <si>
    <t>90 47.509</t>
  </si>
  <si>
    <t>23 35.371</t>
  </si>
  <si>
    <t>90 47.417</t>
  </si>
  <si>
    <t>23 35.432</t>
  </si>
  <si>
    <t>90 47.948</t>
  </si>
  <si>
    <t>23 35.711</t>
  </si>
  <si>
    <t>90 47.607</t>
  </si>
  <si>
    <t>23 35.938</t>
  </si>
  <si>
    <t>90 47.624</t>
  </si>
  <si>
    <t>23 35 892</t>
  </si>
  <si>
    <t>90 48 031</t>
  </si>
  <si>
    <t>23 35.234</t>
  </si>
  <si>
    <t>90 47.882</t>
  </si>
  <si>
    <t>pe</t>
  </si>
  <si>
    <t>Eh [mV]</t>
  </si>
  <si>
    <t>EMF [mV]</t>
  </si>
  <si>
    <t>Fe(III) [mg/l]</t>
  </si>
  <si>
    <t>HCO3- mg/L</t>
  </si>
  <si>
    <t>CO3-2 mg/L</t>
  </si>
  <si>
    <t>N/A</t>
  </si>
  <si>
    <t>Sampling-date</t>
  </si>
  <si>
    <t>Sample- code</t>
  </si>
  <si>
    <t>Sampling-date [d]</t>
  </si>
  <si>
    <t>Weather conditions</t>
  </si>
  <si>
    <t>Charge imbalance [%]</t>
  </si>
  <si>
    <t>EC [μS/cm]</t>
  </si>
  <si>
    <t>Oxygen [mV]</t>
  </si>
  <si>
    <t>Oxygen [%]</t>
  </si>
  <si>
    <t>T [°C]</t>
  </si>
  <si>
    <t>Ammonia[mg/l]</t>
  </si>
  <si>
    <t>K    [mg/l]</t>
  </si>
  <si>
    <t>Mn [mg/l]</t>
  </si>
  <si>
    <t>Ca [mg/l]</t>
  </si>
  <si>
    <t>Mg [mg/l]</t>
  </si>
  <si>
    <t>F [mg/L]</t>
  </si>
  <si>
    <t>Cl [mg/L]</t>
  </si>
  <si>
    <t>Br [mg/L]</t>
  </si>
  <si>
    <t>Phosphate [mg/L]</t>
  </si>
  <si>
    <t>Sulphate [mg/L]</t>
  </si>
  <si>
    <t>conz. TIC [mg C/L]</t>
  </si>
  <si>
    <t>Carbon</t>
  </si>
  <si>
    <t>conz. DOC [mg C/L]</t>
  </si>
  <si>
    <t>Arsenite [µg/L]</t>
  </si>
  <si>
    <t>Arsenate [µg/L]</t>
  </si>
  <si>
    <t>Monothioarsenate [µg/L]</t>
  </si>
  <si>
    <t>Arsenic (tot) [µg/L]</t>
  </si>
  <si>
    <t>Phosphorus</t>
  </si>
  <si>
    <t>unidentified P-species [µg/L]</t>
  </si>
  <si>
    <t>Phosphate [µg/L]</t>
  </si>
  <si>
    <t>P (tot) [µg/L]</t>
  </si>
  <si>
    <t>Latitude</t>
  </si>
  <si>
    <t>Longitude</t>
  </si>
  <si>
    <t>Anions</t>
  </si>
  <si>
    <t>Cations</t>
  </si>
  <si>
    <t>On-site parameters</t>
  </si>
  <si>
    <t>Na [mg/l]</t>
  </si>
  <si>
    <t>IC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</si>
</sst>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h:mm;@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7]d/\ mmmm\ yyyy;@"/>
    <numFmt numFmtId="177" formatCode="[$-407]d/\ mmm/\ yyyy;@"/>
    <numFmt numFmtId="178" formatCode="[$-409]h:mm\ AM/PM;@"/>
    <numFmt numFmtId="179" formatCode="#,##0.0"/>
    <numFmt numFmtId="180" formatCode="hh:mm:ss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4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/>
    </xf>
    <xf numFmtId="2" fontId="10" fillId="0" borderId="2" xfId="0" applyNumberFormat="1" applyFont="1" applyFill="1" applyBorder="1" applyAlignment="1">
      <alignment/>
    </xf>
    <xf numFmtId="164" fontId="10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/>
    </xf>
    <xf numFmtId="2" fontId="10" fillId="2" borderId="2" xfId="0" applyNumberFormat="1" applyFont="1" applyFill="1" applyBorder="1" applyAlignment="1">
      <alignment/>
    </xf>
    <xf numFmtId="164" fontId="10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/>
    </xf>
    <xf numFmtId="2" fontId="8" fillId="2" borderId="2" xfId="0" applyNumberFormat="1" applyFont="1" applyFill="1" applyBorder="1" applyAlignment="1">
      <alignment/>
    </xf>
    <xf numFmtId="164" fontId="8" fillId="2" borderId="2" xfId="0" applyNumberFormat="1" applyFont="1" applyFill="1" applyBorder="1" applyAlignment="1">
      <alignment/>
    </xf>
    <xf numFmtId="165" fontId="8" fillId="2" borderId="2" xfId="0" applyNumberFormat="1" applyFont="1" applyFill="1" applyBorder="1" applyAlignment="1">
      <alignment/>
    </xf>
    <xf numFmtId="165" fontId="8" fillId="2" borderId="3" xfId="0" applyNumberFormat="1" applyFont="1" applyFill="1" applyBorder="1" applyAlignment="1">
      <alignment/>
    </xf>
    <xf numFmtId="164" fontId="12" fillId="2" borderId="4" xfId="0" applyNumberFormat="1" applyFont="1" applyFill="1" applyBorder="1" applyAlignment="1">
      <alignment horizontal="center" vertical="distributed"/>
    </xf>
    <xf numFmtId="2" fontId="12" fillId="2" borderId="5" xfId="0" applyNumberFormat="1" applyFont="1" applyFill="1" applyBorder="1" applyAlignment="1">
      <alignment horizontal="center" vertical="distributed"/>
    </xf>
    <xf numFmtId="164" fontId="12" fillId="2" borderId="5" xfId="0" applyNumberFormat="1" applyFont="1" applyFill="1" applyBorder="1" applyAlignment="1">
      <alignment horizontal="center" vertical="distributed"/>
    </xf>
    <xf numFmtId="165" fontId="12" fillId="2" borderId="5" xfId="0" applyNumberFormat="1" applyFont="1" applyFill="1" applyBorder="1" applyAlignment="1">
      <alignment horizontal="center" vertical="distributed"/>
    </xf>
    <xf numFmtId="2" fontId="2" fillId="2" borderId="5" xfId="0" applyNumberFormat="1" applyFont="1" applyFill="1" applyBorder="1" applyAlignment="1">
      <alignment horizontal="center" vertical="distributed"/>
    </xf>
    <xf numFmtId="164" fontId="2" fillId="2" borderId="5" xfId="0" applyNumberFormat="1" applyFont="1" applyFill="1" applyBorder="1" applyAlignment="1">
      <alignment horizontal="center" vertical="distributed"/>
    </xf>
    <xf numFmtId="165" fontId="2" fillId="2" borderId="5" xfId="0" applyNumberFormat="1" applyFont="1" applyFill="1" applyBorder="1" applyAlignment="1">
      <alignment horizontal="center" vertical="distributed"/>
    </xf>
    <xf numFmtId="165" fontId="2" fillId="2" borderId="6" xfId="0" applyNumberFormat="1" applyFont="1" applyFill="1" applyBorder="1" applyAlignment="1">
      <alignment horizontal="center" vertical="distributed"/>
    </xf>
    <xf numFmtId="164" fontId="0" fillId="2" borderId="7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center" vertical="distributed"/>
    </xf>
    <xf numFmtId="0" fontId="12" fillId="2" borderId="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1" fontId="0" fillId="2" borderId="7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1" fontId="0" fillId="3" borderId="7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2" fontId="2" fillId="3" borderId="4" xfId="0" applyNumberFormat="1" applyFont="1" applyFill="1" applyBorder="1" applyAlignment="1">
      <alignment horizontal="center" vertical="distributed"/>
    </xf>
    <xf numFmtId="2" fontId="2" fillId="3" borderId="6" xfId="0" applyNumberFormat="1" applyFont="1" applyFill="1" applyBorder="1" applyAlignment="1">
      <alignment horizontal="center" vertical="distributed"/>
    </xf>
    <xf numFmtId="2" fontId="0" fillId="3" borderId="7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2" fontId="2" fillId="3" borderId="5" xfId="0" applyNumberFormat="1" applyFont="1" applyFill="1" applyBorder="1" applyAlignment="1">
      <alignment horizontal="center" vertical="distributed"/>
    </xf>
    <xf numFmtId="2" fontId="12" fillId="3" borderId="5" xfId="0" applyNumberFormat="1" applyFont="1" applyFill="1" applyBorder="1" applyAlignment="1">
      <alignment horizontal="center" vertical="distributed"/>
    </xf>
    <xf numFmtId="164" fontId="0" fillId="3" borderId="7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9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14" fontId="10" fillId="3" borderId="0" xfId="0" applyNumberFormat="1" applyFont="1" applyFill="1" applyBorder="1" applyAlignment="1">
      <alignment/>
    </xf>
    <xf numFmtId="171" fontId="10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14" fontId="12" fillId="3" borderId="5" xfId="0" applyNumberFormat="1" applyFont="1" applyFill="1" applyBorder="1" applyAlignment="1">
      <alignment horizontal="center" vertical="distributed"/>
    </xf>
    <xf numFmtId="171" fontId="12" fillId="3" borderId="5" xfId="0" applyNumberFormat="1" applyFont="1" applyFill="1" applyBorder="1" applyAlignment="1">
      <alignment horizontal="center" vertical="distributed"/>
    </xf>
    <xf numFmtId="0" fontId="12" fillId="3" borderId="5" xfId="0" applyFont="1" applyFill="1" applyBorder="1" applyAlignment="1">
      <alignment horizontal="center" vertical="distributed"/>
    </xf>
    <xf numFmtId="0" fontId="0" fillId="3" borderId="0" xfId="0" applyFill="1" applyBorder="1" applyAlignment="1">
      <alignment/>
    </xf>
    <xf numFmtId="14" fontId="0" fillId="3" borderId="0" xfId="0" applyNumberFormat="1" applyFill="1" applyBorder="1" applyAlignment="1">
      <alignment/>
    </xf>
    <xf numFmtId="171" fontId="0" fillId="3" borderId="0" xfId="0" applyNumberForma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NumberForma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14" fontId="0" fillId="3" borderId="10" xfId="0" applyNumberFormat="1" applyFill="1" applyBorder="1" applyAlignment="1">
      <alignment/>
    </xf>
    <xf numFmtId="171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3" borderId="1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12" fillId="2" borderId="4" xfId="0" applyFont="1" applyFill="1" applyBorder="1" applyAlignment="1">
      <alignment horizontal="center" vertical="distributed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NumberFormat="1" applyFill="1" applyBorder="1" applyAlignment="1">
      <alignment/>
    </xf>
    <xf numFmtId="17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179" fontId="9" fillId="2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179" fontId="0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164" fontId="9" fillId="3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9" fillId="3" borderId="0" xfId="0" applyNumberFormat="1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 vertical="distributed"/>
    </xf>
    <xf numFmtId="171" fontId="12" fillId="0" borderId="0" xfId="0" applyNumberFormat="1" applyFont="1" applyFill="1" applyBorder="1" applyAlignment="1">
      <alignment horizontal="center" vertical="distributed"/>
    </xf>
    <xf numFmtId="0" fontId="12" fillId="0" borderId="0" xfId="0" applyFont="1" applyFill="1" applyBorder="1" applyAlignment="1">
      <alignment horizontal="center" vertical="distributed"/>
    </xf>
    <xf numFmtId="164" fontId="12" fillId="0" borderId="0" xfId="0" applyNumberFormat="1" applyFont="1" applyFill="1" applyBorder="1" applyAlignment="1">
      <alignment horizontal="center" vertical="distributed"/>
    </xf>
    <xf numFmtId="2" fontId="12" fillId="0" borderId="0" xfId="0" applyNumberFormat="1" applyFont="1" applyFill="1" applyBorder="1" applyAlignment="1">
      <alignment horizontal="center" vertical="distributed"/>
    </xf>
    <xf numFmtId="165" fontId="12" fillId="0" borderId="0" xfId="0" applyNumberFormat="1" applyFont="1" applyFill="1" applyBorder="1" applyAlignment="1">
      <alignment horizontal="center" vertical="distributed"/>
    </xf>
    <xf numFmtId="2" fontId="2" fillId="0" borderId="0" xfId="0" applyNumberFormat="1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10" fillId="2" borderId="12" xfId="0" applyFont="1" applyFill="1" applyBorder="1" applyAlignment="1">
      <alignment/>
    </xf>
    <xf numFmtId="0" fontId="12" fillId="2" borderId="13" xfId="0" applyFont="1" applyFill="1" applyBorder="1" applyAlignment="1">
      <alignment horizontal="center" vertical="distributed"/>
    </xf>
    <xf numFmtId="0" fontId="2" fillId="2" borderId="1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14" fontId="10" fillId="0" borderId="1" xfId="0" applyNumberFormat="1" applyFont="1" applyFill="1" applyBorder="1" applyAlignment="1">
      <alignment/>
    </xf>
    <xf numFmtId="14" fontId="10" fillId="0" borderId="2" xfId="0" applyNumberFormat="1" applyFont="1" applyFill="1" applyBorder="1" applyAlignment="1">
      <alignment/>
    </xf>
    <xf numFmtId="171" fontId="10" fillId="0" borderId="2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14" fontId="12" fillId="0" borderId="7" xfId="0" applyNumberFormat="1" applyFont="1" applyFill="1" applyBorder="1" applyAlignment="1">
      <alignment horizontal="center" vertical="distributed"/>
    </xf>
    <xf numFmtId="0" fontId="12" fillId="0" borderId="8" xfId="0" applyFont="1" applyFill="1" applyBorder="1" applyAlignment="1">
      <alignment horizontal="center" vertical="distributed"/>
    </xf>
    <xf numFmtId="14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14" fontId="0" fillId="3" borderId="7" xfId="0" applyNumberFormat="1" applyFill="1" applyBorder="1" applyAlignment="1">
      <alignment/>
    </xf>
    <xf numFmtId="14" fontId="0" fillId="2" borderId="9" xfId="0" applyNumberFormat="1" applyFill="1" applyBorder="1" applyAlignment="1">
      <alignment/>
    </xf>
    <xf numFmtId="0" fontId="0" fillId="2" borderId="10" xfId="0" applyNumberFormat="1" applyFill="1" applyBorder="1" applyAlignment="1">
      <alignment/>
    </xf>
    <xf numFmtId="171" fontId="0" fillId="2" borderId="10" xfId="0" applyNumberForma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1" xfId="0" applyNumberForma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165" fontId="9" fillId="2" borderId="0" xfId="0" applyNumberFormat="1" applyFont="1" applyFill="1" applyBorder="1" applyAlignment="1">
      <alignment/>
    </xf>
    <xf numFmtId="165" fontId="12" fillId="2" borderId="0" xfId="0" applyNumberFormat="1" applyFont="1" applyFill="1" applyBorder="1" applyAlignment="1">
      <alignment/>
    </xf>
    <xf numFmtId="2" fontId="9" fillId="3" borderId="0" xfId="0" applyNumberFormat="1" applyFont="1" applyFill="1" applyBorder="1" applyAlignment="1">
      <alignment/>
    </xf>
    <xf numFmtId="165" fontId="9" fillId="3" borderId="0" xfId="0" applyNumberFormat="1" applyFont="1" applyFill="1" applyBorder="1" applyAlignment="1">
      <alignment/>
    </xf>
    <xf numFmtId="165" fontId="12" fillId="3" borderId="0" xfId="0" applyNumberFormat="1" applyFont="1" applyFill="1" applyBorder="1" applyAlignment="1">
      <alignment/>
    </xf>
    <xf numFmtId="165" fontId="10" fillId="0" borderId="2" xfId="0" applyNumberFormat="1" applyFont="1" applyFill="1" applyBorder="1" applyAlignment="1">
      <alignment horizontal="right"/>
    </xf>
    <xf numFmtId="165" fontId="10" fillId="0" borderId="2" xfId="0" applyNumberFormat="1" applyFont="1" applyFill="1" applyBorder="1" applyAlignment="1">
      <alignment/>
    </xf>
    <xf numFmtId="165" fontId="10" fillId="0" borderId="3" xfId="0" applyNumberFormat="1" applyFont="1" applyFill="1" applyBorder="1" applyAlignment="1">
      <alignment/>
    </xf>
    <xf numFmtId="164" fontId="12" fillId="0" borderId="7" xfId="0" applyNumberFormat="1" applyFont="1" applyFill="1" applyBorder="1" applyAlignment="1">
      <alignment horizontal="center" vertical="distributed"/>
    </xf>
    <xf numFmtId="165" fontId="12" fillId="0" borderId="8" xfId="0" applyNumberFormat="1" applyFont="1" applyFill="1" applyBorder="1" applyAlignment="1">
      <alignment horizontal="center" vertical="distributed"/>
    </xf>
    <xf numFmtId="164" fontId="9" fillId="2" borderId="7" xfId="0" applyNumberFormat="1" applyFont="1" applyFill="1" applyBorder="1" applyAlignment="1">
      <alignment/>
    </xf>
    <xf numFmtId="165" fontId="9" fillId="2" borderId="8" xfId="0" applyNumberFormat="1" applyFont="1" applyFill="1" applyBorder="1" applyAlignment="1">
      <alignment/>
    </xf>
    <xf numFmtId="165" fontId="12" fillId="2" borderId="8" xfId="0" applyNumberFormat="1" applyFont="1" applyFill="1" applyBorder="1" applyAlignment="1">
      <alignment/>
    </xf>
    <xf numFmtId="164" fontId="9" fillId="3" borderId="7" xfId="0" applyNumberFormat="1" applyFont="1" applyFill="1" applyBorder="1" applyAlignment="1">
      <alignment/>
    </xf>
    <xf numFmtId="165" fontId="9" fillId="3" borderId="8" xfId="0" applyNumberFormat="1" applyFont="1" applyFill="1" applyBorder="1" applyAlignment="1">
      <alignment/>
    </xf>
    <xf numFmtId="165" fontId="12" fillId="3" borderId="7" xfId="0" applyNumberFormat="1" applyFont="1" applyFill="1" applyBorder="1" applyAlignment="1">
      <alignment/>
    </xf>
    <xf numFmtId="165" fontId="12" fillId="3" borderId="8" xfId="0" applyNumberFormat="1" applyFont="1" applyFill="1" applyBorder="1" applyAlignment="1">
      <alignment/>
    </xf>
    <xf numFmtId="165" fontId="12" fillId="2" borderId="7" xfId="0" applyNumberFormat="1" applyFont="1" applyFill="1" applyBorder="1" applyAlignment="1">
      <alignment/>
    </xf>
    <xf numFmtId="164" fontId="9" fillId="2" borderId="9" xfId="0" applyNumberFormat="1" applyFont="1" applyFill="1" applyBorder="1" applyAlignment="1">
      <alignment/>
    </xf>
    <xf numFmtId="2" fontId="9" fillId="2" borderId="10" xfId="0" applyNumberFormat="1" applyFont="1" applyFill="1" applyBorder="1" applyAlignment="1">
      <alignment/>
    </xf>
    <xf numFmtId="164" fontId="9" fillId="2" borderId="10" xfId="0" applyNumberFormat="1" applyFont="1" applyFill="1" applyBorder="1" applyAlignment="1">
      <alignment/>
    </xf>
    <xf numFmtId="165" fontId="9" fillId="2" borderId="10" xfId="0" applyNumberFormat="1" applyFont="1" applyFill="1" applyBorder="1" applyAlignment="1">
      <alignment/>
    </xf>
    <xf numFmtId="165" fontId="9" fillId="2" borderId="11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horizontal="center" vertical="distributed"/>
    </xf>
    <xf numFmtId="2" fontId="2" fillId="0" borderId="8" xfId="0" applyNumberFormat="1" applyFont="1" applyFill="1" applyBorder="1" applyAlignment="1">
      <alignment horizontal="center" vertical="distributed"/>
    </xf>
    <xf numFmtId="4" fontId="0" fillId="2" borderId="8" xfId="0" applyNumberFormat="1" applyFont="1" applyFill="1" applyBorder="1" applyAlignment="1">
      <alignment/>
    </xf>
    <xf numFmtId="164" fontId="0" fillId="3" borderId="7" xfId="0" applyNumberFormat="1" applyFont="1" applyFill="1" applyBorder="1" applyAlignment="1">
      <alignment horizontal="right"/>
    </xf>
    <xf numFmtId="164" fontId="0" fillId="3" borderId="8" xfId="0" applyNumberFormat="1" applyFont="1" applyFill="1" applyBorder="1" applyAlignment="1">
      <alignment/>
    </xf>
    <xf numFmtId="164" fontId="9" fillId="2" borderId="7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4" fontId="9" fillId="3" borderId="7" xfId="0" applyNumberFormat="1" applyFont="1" applyFill="1" applyBorder="1" applyAlignment="1">
      <alignment/>
    </xf>
    <xf numFmtId="164" fontId="9" fillId="3" borderId="8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distributed"/>
    </xf>
    <xf numFmtId="2" fontId="0" fillId="2" borderId="7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4" fontId="0" fillId="3" borderId="8" xfId="0" applyNumberFormat="1" applyFont="1" applyFill="1" applyBorder="1" applyAlignment="1">
      <alignment/>
    </xf>
    <xf numFmtId="164" fontId="9" fillId="3" borderId="8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1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4" sqref="I14"/>
    </sheetView>
  </sheetViews>
  <sheetFormatPr defaultColWidth="11.421875" defaultRowHeight="12.75"/>
  <cols>
    <col min="1" max="1" width="8.7109375" style="1" customWidth="1"/>
    <col min="2" max="2" width="11.28125" style="5" customWidth="1"/>
    <col min="3" max="3" width="9.57421875" style="5" customWidth="1"/>
    <col min="4" max="4" width="7.7109375" style="6" customWidth="1"/>
    <col min="5" max="5" width="14.140625" style="1" customWidth="1"/>
    <col min="6" max="6" width="9.28125" style="1" customWidth="1"/>
    <col min="7" max="7" width="9.140625" style="2" customWidth="1"/>
    <col min="8" max="8" width="6.7109375" style="3" customWidth="1"/>
    <col min="9" max="9" width="6.28125" style="2" customWidth="1"/>
    <col min="10" max="10" width="7.28125" style="2" customWidth="1"/>
    <col min="11" max="11" width="7.140625" style="7" customWidth="1"/>
    <col min="12" max="12" width="7.140625" style="3" customWidth="1"/>
    <col min="13" max="13" width="7.28125" style="2" customWidth="1"/>
    <col min="14" max="14" width="6.00390625" style="2" customWidth="1"/>
    <col min="15" max="15" width="6.57421875" style="3" customWidth="1"/>
    <col min="16" max="16" width="7.57421875" style="3" customWidth="1"/>
    <col min="17" max="17" width="6.8515625" style="3" customWidth="1"/>
    <col min="18" max="18" width="7.8515625" style="3" customWidth="1"/>
    <col min="19" max="19" width="7.57421875" style="2" customWidth="1"/>
    <col min="20" max="20" width="6.8515625" style="7" customWidth="1"/>
    <col min="21" max="21" width="10.8515625" style="3" customWidth="1"/>
    <col min="22" max="23" width="7.7109375" style="7" customWidth="1"/>
    <col min="24" max="24" width="7.421875" style="7" customWidth="1"/>
    <col min="25" max="25" width="8.00390625" style="7" customWidth="1"/>
    <col min="26" max="26" width="7.00390625" style="1" customWidth="1"/>
    <col min="27" max="27" width="9.421875" style="1" customWidth="1"/>
    <col min="28" max="28" width="10.140625" style="4" customWidth="1"/>
    <col min="29" max="29" width="7.28125" style="1" customWidth="1"/>
    <col min="30" max="30" width="6.140625" style="4" customWidth="1"/>
    <col min="31" max="32" width="5.8515625" style="1" customWidth="1"/>
    <col min="33" max="33" width="6.57421875" style="1" customWidth="1"/>
    <col min="34" max="34" width="7.140625" style="1" customWidth="1"/>
    <col min="35" max="35" width="6.8515625" style="4" customWidth="1"/>
    <col min="36" max="36" width="6.7109375" style="1" customWidth="1"/>
    <col min="37" max="37" width="7.140625" style="1" customWidth="1"/>
    <col min="38" max="38" width="12.00390625" style="4" customWidth="1"/>
    <col min="39" max="39" width="9.8515625" style="1" customWidth="1"/>
    <col min="40" max="40" width="9.00390625" style="1" customWidth="1"/>
    <col min="41" max="41" width="9.8515625" style="1" customWidth="1"/>
    <col min="42" max="42" width="9.140625" style="1" customWidth="1"/>
    <col min="43" max="43" width="9.57421875" style="1" customWidth="1"/>
    <col min="44" max="44" width="8.140625" style="1" customWidth="1"/>
    <col min="45" max="45" width="9.7109375" style="1" customWidth="1"/>
    <col min="46" max="46" width="11.57421875" style="1" customWidth="1"/>
    <col min="47" max="47" width="11.421875" style="1" customWidth="1"/>
    <col min="48" max="48" width="7.8515625" style="1" customWidth="1"/>
    <col min="49" max="16384" width="11.421875" style="1" customWidth="1"/>
  </cols>
  <sheetData>
    <row r="1" spans="1:48" s="10" customFormat="1" ht="15.75">
      <c r="A1" s="137"/>
      <c r="B1" s="142"/>
      <c r="C1" s="143"/>
      <c r="D1" s="144"/>
      <c r="E1" s="145"/>
      <c r="F1" s="146"/>
      <c r="G1" s="13"/>
      <c r="H1" s="14"/>
      <c r="I1" s="15" t="s">
        <v>399</v>
      </c>
      <c r="J1" s="15"/>
      <c r="K1" s="163"/>
      <c r="L1" s="14"/>
      <c r="M1" s="16"/>
      <c r="N1" s="16"/>
      <c r="O1" s="14"/>
      <c r="P1" s="14"/>
      <c r="Q1" s="14"/>
      <c r="R1" s="14"/>
      <c r="S1" s="16"/>
      <c r="T1" s="164"/>
      <c r="U1" s="14"/>
      <c r="V1" s="164"/>
      <c r="W1" s="164"/>
      <c r="X1" s="164"/>
      <c r="Y1" s="165"/>
      <c r="Z1" s="17"/>
      <c r="AA1" s="18" t="s">
        <v>398</v>
      </c>
      <c r="AB1" s="145" t="s">
        <v>401</v>
      </c>
      <c r="AC1" s="18"/>
      <c r="AD1" s="145"/>
      <c r="AE1" s="18"/>
      <c r="AF1" s="19"/>
      <c r="AG1" s="17"/>
      <c r="AH1" s="18"/>
      <c r="AI1" s="145" t="s">
        <v>397</v>
      </c>
      <c r="AJ1" s="18"/>
      <c r="AK1" s="18" t="s">
        <v>401</v>
      </c>
      <c r="AL1" s="145"/>
      <c r="AM1" s="19"/>
      <c r="AN1" s="17" t="s">
        <v>385</v>
      </c>
      <c r="AO1" s="19"/>
      <c r="AP1" s="17" t="s">
        <v>221</v>
      </c>
      <c r="AQ1" s="18"/>
      <c r="AR1" s="18"/>
      <c r="AS1" s="19"/>
      <c r="AT1" s="17" t="s">
        <v>391</v>
      </c>
      <c r="AU1" s="18"/>
      <c r="AV1" s="19"/>
    </row>
    <row r="2" spans="1:48" s="136" customFormat="1" ht="26.25" customHeight="1">
      <c r="A2" s="138" t="s">
        <v>366</v>
      </c>
      <c r="B2" s="147" t="s">
        <v>365</v>
      </c>
      <c r="C2" s="129" t="s">
        <v>367</v>
      </c>
      <c r="D2" s="130" t="s">
        <v>206</v>
      </c>
      <c r="E2" s="131" t="s">
        <v>368</v>
      </c>
      <c r="F2" s="148" t="s">
        <v>369</v>
      </c>
      <c r="G2" s="166" t="s">
        <v>370</v>
      </c>
      <c r="H2" s="133" t="s">
        <v>140</v>
      </c>
      <c r="I2" s="132" t="s">
        <v>360</v>
      </c>
      <c r="J2" s="132" t="s">
        <v>359</v>
      </c>
      <c r="K2" s="134" t="s">
        <v>358</v>
      </c>
      <c r="L2" s="133" t="s">
        <v>371</v>
      </c>
      <c r="M2" s="132" t="s">
        <v>372</v>
      </c>
      <c r="N2" s="132" t="s">
        <v>373</v>
      </c>
      <c r="O2" s="133" t="s">
        <v>141</v>
      </c>
      <c r="P2" s="133" t="s">
        <v>142</v>
      </c>
      <c r="Q2" s="133" t="s">
        <v>361</v>
      </c>
      <c r="R2" s="133" t="s">
        <v>143</v>
      </c>
      <c r="S2" s="132" t="s">
        <v>144</v>
      </c>
      <c r="T2" s="134" t="s">
        <v>145</v>
      </c>
      <c r="U2" s="133" t="s">
        <v>146</v>
      </c>
      <c r="V2" s="134" t="s">
        <v>147</v>
      </c>
      <c r="W2" s="134" t="s">
        <v>148</v>
      </c>
      <c r="X2" s="134" t="s">
        <v>362</v>
      </c>
      <c r="Y2" s="167" t="s">
        <v>363</v>
      </c>
      <c r="Z2" s="181" t="s">
        <v>149</v>
      </c>
      <c r="AA2" s="135" t="s">
        <v>400</v>
      </c>
      <c r="AB2" s="133" t="s">
        <v>374</v>
      </c>
      <c r="AC2" s="135" t="s">
        <v>375</v>
      </c>
      <c r="AD2" s="133" t="s">
        <v>376</v>
      </c>
      <c r="AE2" s="135" t="s">
        <v>377</v>
      </c>
      <c r="AF2" s="182" t="s">
        <v>378</v>
      </c>
      <c r="AG2" s="190" t="s">
        <v>379</v>
      </c>
      <c r="AH2" s="136" t="s">
        <v>380</v>
      </c>
      <c r="AI2" s="131" t="s">
        <v>145</v>
      </c>
      <c r="AJ2" s="136" t="s">
        <v>381</v>
      </c>
      <c r="AK2" s="136" t="s">
        <v>144</v>
      </c>
      <c r="AL2" s="131" t="s">
        <v>382</v>
      </c>
      <c r="AM2" s="191" t="s">
        <v>383</v>
      </c>
      <c r="AN2" s="181" t="s">
        <v>384</v>
      </c>
      <c r="AO2" s="182" t="s">
        <v>386</v>
      </c>
      <c r="AP2" s="190" t="s">
        <v>387</v>
      </c>
      <c r="AQ2" s="136" t="s">
        <v>388</v>
      </c>
      <c r="AR2" s="136" t="s">
        <v>389</v>
      </c>
      <c r="AS2" s="191" t="s">
        <v>390</v>
      </c>
      <c r="AT2" s="190" t="s">
        <v>392</v>
      </c>
      <c r="AU2" s="136" t="s">
        <v>393</v>
      </c>
      <c r="AV2" s="191" t="s">
        <v>394</v>
      </c>
    </row>
    <row r="3" spans="1:48" s="120" customFormat="1" ht="12.75">
      <c r="A3" s="139" t="s">
        <v>0</v>
      </c>
      <c r="B3" s="149">
        <v>39131</v>
      </c>
      <c r="C3" s="112">
        <v>49</v>
      </c>
      <c r="D3" s="113">
        <v>0.7291666666666666</v>
      </c>
      <c r="E3" s="114" t="s">
        <v>208</v>
      </c>
      <c r="F3" s="150">
        <v>-0.75171</v>
      </c>
      <c r="G3" s="168">
        <v>252</v>
      </c>
      <c r="H3" s="157">
        <v>7.12</v>
      </c>
      <c r="I3" s="119">
        <v>-48.5</v>
      </c>
      <c r="J3" s="119">
        <f>I3+(-0.7443*N3+224.98)</f>
        <v>157.20263</v>
      </c>
      <c r="K3" s="158">
        <f>0.0169*J3</f>
        <v>2.6567244469999998</v>
      </c>
      <c r="L3" s="157">
        <v>1.57</v>
      </c>
      <c r="M3" s="119">
        <v>19.5</v>
      </c>
      <c r="N3" s="119">
        <v>25.9</v>
      </c>
      <c r="O3" s="157">
        <v>0.2</v>
      </c>
      <c r="P3" s="157">
        <v>0.49</v>
      </c>
      <c r="Q3" s="157">
        <f>P3-O3</f>
        <v>0.29</v>
      </c>
      <c r="R3" s="157">
        <v>0</v>
      </c>
      <c r="S3" s="119">
        <v>0</v>
      </c>
      <c r="T3" s="158">
        <v>0.001</v>
      </c>
      <c r="U3" s="157">
        <v>0.25</v>
      </c>
      <c r="V3" s="158">
        <v>0.122</v>
      </c>
      <c r="W3" s="158">
        <v>0.715</v>
      </c>
      <c r="X3" s="158">
        <v>129.35604</v>
      </c>
      <c r="Y3" s="169">
        <v>22.353427</v>
      </c>
      <c r="Z3" s="39">
        <v>0</v>
      </c>
      <c r="AA3" s="115">
        <v>8.252349660116966</v>
      </c>
      <c r="AB3" s="116">
        <v>0</v>
      </c>
      <c r="AC3" s="115">
        <v>2.6616716916825065</v>
      </c>
      <c r="AD3" s="117">
        <v>0.6413143382352942</v>
      </c>
      <c r="AE3" s="118">
        <v>25.6660059932</v>
      </c>
      <c r="AF3" s="183">
        <v>9.726325036401203</v>
      </c>
      <c r="AG3" s="39">
        <v>0.21</v>
      </c>
      <c r="AH3" s="41">
        <v>5.6604448534</v>
      </c>
      <c r="AI3" s="119">
        <v>0</v>
      </c>
      <c r="AJ3" s="41">
        <v>0</v>
      </c>
      <c r="AK3" s="41">
        <v>0</v>
      </c>
      <c r="AL3" s="119">
        <v>1.3742749581</v>
      </c>
      <c r="AM3" s="43">
        <v>2.4070223702</v>
      </c>
      <c r="AN3" s="192">
        <v>32.42</v>
      </c>
      <c r="AO3" s="150">
        <v>1.21</v>
      </c>
      <c r="AP3" s="39">
        <v>28.01747566267859</v>
      </c>
      <c r="AQ3" s="41">
        <v>6.638028246969853</v>
      </c>
      <c r="AR3" s="41">
        <v>0</v>
      </c>
      <c r="AS3" s="43">
        <v>34</v>
      </c>
      <c r="AT3" s="39">
        <v>123.66552985907998</v>
      </c>
      <c r="AU3" s="41">
        <v>272.7026178239065</v>
      </c>
      <c r="AV3" s="43">
        <v>401.9657009972809</v>
      </c>
    </row>
    <row r="4" spans="1:48" s="120" customFormat="1" ht="12.75">
      <c r="A4" s="139" t="s">
        <v>1</v>
      </c>
      <c r="B4" s="149">
        <v>39144</v>
      </c>
      <c r="C4" s="112">
        <v>63</v>
      </c>
      <c r="D4" s="113">
        <v>0.375</v>
      </c>
      <c r="E4" s="114" t="s">
        <v>208</v>
      </c>
      <c r="F4" s="150">
        <v>-6.09002</v>
      </c>
      <c r="G4" s="168">
        <v>259.5</v>
      </c>
      <c r="H4" s="157">
        <v>7.12</v>
      </c>
      <c r="I4" s="119">
        <v>-70</v>
      </c>
      <c r="J4" s="119">
        <f>I4+(-0.7443*N4+224.98)</f>
        <v>133.09758</v>
      </c>
      <c r="K4" s="158">
        <f>0.0169*J4</f>
        <v>2.2493491019999996</v>
      </c>
      <c r="L4" s="157">
        <v>1.67</v>
      </c>
      <c r="M4" s="119">
        <v>22</v>
      </c>
      <c r="N4" s="119">
        <v>29.4</v>
      </c>
      <c r="O4" s="157">
        <v>0.42</v>
      </c>
      <c r="P4" s="157">
        <v>0.66</v>
      </c>
      <c r="Q4" s="157">
        <f>P4-O4</f>
        <v>0.24000000000000005</v>
      </c>
      <c r="R4" s="157">
        <v>0.02</v>
      </c>
      <c r="S4" s="119">
        <v>0</v>
      </c>
      <c r="T4" s="158">
        <v>0.01</v>
      </c>
      <c r="U4" s="157">
        <v>0.18</v>
      </c>
      <c r="V4" s="158">
        <v>0.118</v>
      </c>
      <c r="W4" s="158">
        <v>0.614</v>
      </c>
      <c r="X4" s="158">
        <v>144.61029</v>
      </c>
      <c r="Y4" s="169">
        <v>25.803956</v>
      </c>
      <c r="Z4" s="39">
        <v>0</v>
      </c>
      <c r="AA4" s="41">
        <v>10.0063328171</v>
      </c>
      <c r="AB4" s="119">
        <v>0.3715391952</v>
      </c>
      <c r="AC4" s="41">
        <v>2.294497152</v>
      </c>
      <c r="AD4" s="119">
        <v>0.6073525935</v>
      </c>
      <c r="AE4" s="41">
        <v>22.3</v>
      </c>
      <c r="AF4" s="43">
        <v>8.945751912</v>
      </c>
      <c r="AG4" s="39">
        <v>0.24</v>
      </c>
      <c r="AH4" s="41">
        <v>5.1315614897</v>
      </c>
      <c r="AI4" s="119">
        <v>0</v>
      </c>
      <c r="AJ4" s="41">
        <v>0</v>
      </c>
      <c r="AK4" s="41">
        <v>0</v>
      </c>
      <c r="AL4" s="119">
        <v>0</v>
      </c>
      <c r="AM4" s="43">
        <v>5.9046423496000005</v>
      </c>
      <c r="AN4" s="192">
        <v>33.13</v>
      </c>
      <c r="AO4" s="150">
        <v>1.15</v>
      </c>
      <c r="AP4" s="39">
        <v>13.727976127005524</v>
      </c>
      <c r="AQ4" s="41">
        <v>6.032550514706038</v>
      </c>
      <c r="AR4" s="41">
        <v>1.3458032418132513</v>
      </c>
      <c r="AS4" s="194">
        <v>21</v>
      </c>
      <c r="AT4" s="39">
        <v>131.9102581348387</v>
      </c>
      <c r="AU4" s="41">
        <v>215.053341229463</v>
      </c>
      <c r="AV4" s="194">
        <v>358.95779896885654</v>
      </c>
    </row>
    <row r="5" spans="1:48" s="120" customFormat="1" ht="12.75">
      <c r="A5" s="139" t="s">
        <v>2</v>
      </c>
      <c r="B5" s="149">
        <v>39152</v>
      </c>
      <c r="C5" s="112">
        <v>71</v>
      </c>
      <c r="D5" s="113">
        <v>0.5625</v>
      </c>
      <c r="E5" s="114" t="s">
        <v>208</v>
      </c>
      <c r="F5" s="150">
        <v>-11.2526</v>
      </c>
      <c r="G5" s="168">
        <v>286.2</v>
      </c>
      <c r="H5" s="157">
        <v>7.16</v>
      </c>
      <c r="I5" s="119">
        <v>-42.6</v>
      </c>
      <c r="J5" s="119">
        <f>I5+(-0.7443*N5+224.98)</f>
        <v>157.52038</v>
      </c>
      <c r="K5" s="158">
        <f>0.0169*J5</f>
        <v>2.6620944219999996</v>
      </c>
      <c r="L5" s="157">
        <v>3.75</v>
      </c>
      <c r="M5" s="119">
        <v>53</v>
      </c>
      <c r="N5" s="119">
        <v>33.4</v>
      </c>
      <c r="O5" s="157">
        <v>0.43</v>
      </c>
      <c r="P5" s="157">
        <v>0.66</v>
      </c>
      <c r="Q5" s="157">
        <f>P5-O5</f>
        <v>0.23000000000000004</v>
      </c>
      <c r="R5" s="157">
        <v>0.02</v>
      </c>
      <c r="S5" s="119">
        <v>0.5</v>
      </c>
      <c r="T5" s="158">
        <v>0.029</v>
      </c>
      <c r="U5" s="157">
        <v>0.17</v>
      </c>
      <c r="V5" s="158">
        <v>0.154</v>
      </c>
      <c r="W5" s="158">
        <v>0.521</v>
      </c>
      <c r="X5" s="158">
        <v>150.40690499999997</v>
      </c>
      <c r="Y5" s="169">
        <v>25.203864</v>
      </c>
      <c r="Z5" s="39">
        <v>0</v>
      </c>
      <c r="AA5" s="41">
        <v>11.8979900531</v>
      </c>
      <c r="AB5" s="119">
        <v>0</v>
      </c>
      <c r="AC5" s="41">
        <v>6.1396821374999995</v>
      </c>
      <c r="AD5" s="119">
        <v>0</v>
      </c>
      <c r="AE5" s="41">
        <v>18</v>
      </c>
      <c r="AF5" s="43">
        <v>7.571242197</v>
      </c>
      <c r="AG5" s="39">
        <v>0.25</v>
      </c>
      <c r="AH5" s="41">
        <v>4.6428570027</v>
      </c>
      <c r="AI5" s="119">
        <v>0</v>
      </c>
      <c r="AJ5" s="41">
        <v>0</v>
      </c>
      <c r="AK5" s="41">
        <v>0</v>
      </c>
      <c r="AL5" s="119">
        <v>0</v>
      </c>
      <c r="AM5" s="43">
        <v>5.234448062100001</v>
      </c>
      <c r="AN5" s="192">
        <v>33.9</v>
      </c>
      <c r="AO5" s="150">
        <v>0.9</v>
      </c>
      <c r="AP5" s="39">
        <v>12.88866317173203</v>
      </c>
      <c r="AQ5" s="41">
        <v>6.61701060982248</v>
      </c>
      <c r="AR5" s="41">
        <v>0.24157282689424475</v>
      </c>
      <c r="AS5" s="194">
        <v>20</v>
      </c>
      <c r="AT5" s="39">
        <v>149.16458212104277</v>
      </c>
      <c r="AU5" s="41">
        <v>209.37047619539027</v>
      </c>
      <c r="AV5" s="194">
        <v>391.1621622035633</v>
      </c>
    </row>
    <row r="6" spans="1:48" s="120" customFormat="1" ht="12.75">
      <c r="A6" s="139" t="s">
        <v>3</v>
      </c>
      <c r="B6" s="149">
        <v>39156</v>
      </c>
      <c r="C6" s="112">
        <v>75</v>
      </c>
      <c r="D6" s="113">
        <v>0.25</v>
      </c>
      <c r="E6" s="114" t="s">
        <v>208</v>
      </c>
      <c r="F6" s="150">
        <v>3.52371</v>
      </c>
      <c r="G6" s="168">
        <v>279.6</v>
      </c>
      <c r="H6" s="157">
        <v>7.11</v>
      </c>
      <c r="I6" s="119">
        <v>-52.5</v>
      </c>
      <c r="J6" s="119">
        <f>I6+(-0.7443*N6+224.98)</f>
        <v>148.81126</v>
      </c>
      <c r="K6" s="158">
        <f>0.0169*J6</f>
        <v>2.514910294</v>
      </c>
      <c r="L6" s="157">
        <v>1.34</v>
      </c>
      <c r="M6" s="119">
        <v>18.5</v>
      </c>
      <c r="N6" s="119">
        <v>31.8</v>
      </c>
      <c r="O6" s="157">
        <v>0.57</v>
      </c>
      <c r="P6" s="157">
        <v>1.77</v>
      </c>
      <c r="Q6" s="157">
        <f>P6-O6</f>
        <v>1.2000000000000002</v>
      </c>
      <c r="R6" s="157">
        <v>0.01</v>
      </c>
      <c r="S6" s="119">
        <v>0.7</v>
      </c>
      <c r="T6" s="158">
        <v>0.026</v>
      </c>
      <c r="U6" s="157">
        <v>0.25</v>
      </c>
      <c r="V6" s="158">
        <v>0.374</v>
      </c>
      <c r="W6" s="158">
        <v>0.606</v>
      </c>
      <c r="X6" s="158">
        <v>161.38996500000002</v>
      </c>
      <c r="Y6" s="169">
        <v>38.705934000000006</v>
      </c>
      <c r="Z6" s="39">
        <v>0</v>
      </c>
      <c r="AA6" s="41">
        <v>13.8481689401</v>
      </c>
      <c r="AB6" s="119">
        <v>0</v>
      </c>
      <c r="AC6" s="41">
        <v>4.5862249023</v>
      </c>
      <c r="AD6" s="119">
        <v>0.4182239535</v>
      </c>
      <c r="AE6" s="41">
        <v>25</v>
      </c>
      <c r="AF6" s="43">
        <v>10.816258907000002</v>
      </c>
      <c r="AG6" s="39">
        <v>0.26</v>
      </c>
      <c r="AH6" s="41">
        <v>5.4044842973</v>
      </c>
      <c r="AI6" s="119">
        <v>0</v>
      </c>
      <c r="AJ6" s="41">
        <v>0</v>
      </c>
      <c r="AK6" s="41">
        <v>0</v>
      </c>
      <c r="AL6" s="119">
        <v>0</v>
      </c>
      <c r="AM6" s="43">
        <v>4.918937075200001</v>
      </c>
      <c r="AN6" s="192">
        <v>32.89</v>
      </c>
      <c r="AO6" s="150">
        <v>0.81</v>
      </c>
      <c r="AP6" s="39">
        <v>7.819968296584104</v>
      </c>
      <c r="AQ6" s="41">
        <v>11.26484261610938</v>
      </c>
      <c r="AR6" s="41">
        <v>0.04835530168445</v>
      </c>
      <c r="AS6" s="194">
        <v>20</v>
      </c>
      <c r="AT6" s="39">
        <v>134.59770317967786</v>
      </c>
      <c r="AU6" s="41">
        <v>201.45716609142403</v>
      </c>
      <c r="AV6" s="194">
        <v>383.7629946747128</v>
      </c>
    </row>
    <row r="7" spans="1:48" s="120" customFormat="1" ht="12.75">
      <c r="A7" s="139" t="s">
        <v>4</v>
      </c>
      <c r="B7" s="149">
        <v>39165</v>
      </c>
      <c r="C7" s="112">
        <v>84</v>
      </c>
      <c r="D7" s="113">
        <v>0.4166666666666667</v>
      </c>
      <c r="E7" s="114" t="s">
        <v>208</v>
      </c>
      <c r="F7" s="150">
        <v>-3.2466</v>
      </c>
      <c r="G7" s="168">
        <v>255.5</v>
      </c>
      <c r="H7" s="157">
        <v>7.06</v>
      </c>
      <c r="I7" s="119">
        <v>55.8</v>
      </c>
      <c r="J7" s="119">
        <f>I7+(-0.7443*N7+224.98)</f>
        <v>257.26012</v>
      </c>
      <c r="K7" s="158">
        <f>0.0169*J7</f>
        <v>4.347696027999999</v>
      </c>
      <c r="L7" s="157">
        <v>2.68</v>
      </c>
      <c r="M7" s="119">
        <v>37</v>
      </c>
      <c r="N7" s="119">
        <v>31.6</v>
      </c>
      <c r="O7" s="157">
        <v>0.2</v>
      </c>
      <c r="P7" s="157">
        <v>0.21</v>
      </c>
      <c r="Q7" s="157">
        <f>P7-O7</f>
        <v>0.009999999999999981</v>
      </c>
      <c r="R7" s="157">
        <v>0</v>
      </c>
      <c r="S7" s="119">
        <v>0.5</v>
      </c>
      <c r="T7" s="158">
        <v>0.036</v>
      </c>
      <c r="U7" s="157">
        <v>0.11</v>
      </c>
      <c r="V7" s="158">
        <v>0.058</v>
      </c>
      <c r="W7" s="158">
        <v>0.355</v>
      </c>
      <c r="X7" s="158">
        <v>143.23740750000002</v>
      </c>
      <c r="Y7" s="169">
        <v>37.805796</v>
      </c>
      <c r="Z7" s="39">
        <v>0</v>
      </c>
      <c r="AA7" s="41">
        <v>11.5023635021</v>
      </c>
      <c r="AB7" s="119">
        <v>0</v>
      </c>
      <c r="AC7" s="41">
        <v>3.8084898850999997</v>
      </c>
      <c r="AD7" s="119">
        <v>0.3773248332</v>
      </c>
      <c r="AE7" s="41">
        <v>19.2</v>
      </c>
      <c r="AF7" s="43">
        <v>8.766895282000002</v>
      </c>
      <c r="AG7" s="39">
        <v>0.27</v>
      </c>
      <c r="AH7" s="41">
        <v>5.4499414896</v>
      </c>
      <c r="AI7" s="119">
        <v>0</v>
      </c>
      <c r="AJ7" s="41">
        <v>0</v>
      </c>
      <c r="AK7" s="41">
        <v>0</v>
      </c>
      <c r="AL7" s="119">
        <v>0</v>
      </c>
      <c r="AM7" s="43">
        <v>3.2592664092000003</v>
      </c>
      <c r="AN7" s="192">
        <v>30.54</v>
      </c>
      <c r="AO7" s="150">
        <v>0.75</v>
      </c>
      <c r="AP7" s="39">
        <v>9.718819775169205</v>
      </c>
      <c r="AQ7" s="41">
        <v>9.168729789933947</v>
      </c>
      <c r="AR7" s="41">
        <v>0.04835530168445</v>
      </c>
      <c r="AS7" s="194">
        <v>20</v>
      </c>
      <c r="AT7" s="39">
        <v>134.1864578305246</v>
      </c>
      <c r="AU7" s="41">
        <v>266.2062279767703</v>
      </c>
      <c r="AV7" s="194">
        <v>427.9072174536424</v>
      </c>
    </row>
    <row r="8" spans="1:48" s="120" customFormat="1" ht="12.75">
      <c r="A8" s="139" t="s">
        <v>5</v>
      </c>
      <c r="B8" s="149">
        <v>39173</v>
      </c>
      <c r="C8" s="112">
        <v>92</v>
      </c>
      <c r="D8" s="113">
        <v>0.4583333333333333</v>
      </c>
      <c r="E8" s="114" t="s">
        <v>208</v>
      </c>
      <c r="F8" s="150">
        <v>0.536147</v>
      </c>
      <c r="G8" s="168">
        <v>309.6</v>
      </c>
      <c r="H8" s="157">
        <v>7.08</v>
      </c>
      <c r="I8" s="119">
        <v>-9.6</v>
      </c>
      <c r="J8" s="119">
        <f>I8+(-0.7443*N8+224.98)</f>
        <v>189.92494</v>
      </c>
      <c r="K8" s="158">
        <f>0.0169*J8</f>
        <v>3.2097314859999995</v>
      </c>
      <c r="L8" s="157">
        <v>2.19</v>
      </c>
      <c r="M8" s="119">
        <v>31.5</v>
      </c>
      <c r="N8" s="119">
        <v>34.2</v>
      </c>
      <c r="O8" s="157">
        <v>0.63</v>
      </c>
      <c r="P8" s="157">
        <v>0.64</v>
      </c>
      <c r="Q8" s="157">
        <f>P8-O8</f>
        <v>0.010000000000000009</v>
      </c>
      <c r="R8" s="157">
        <v>0.01</v>
      </c>
      <c r="S8" s="119">
        <v>0.4</v>
      </c>
      <c r="T8" s="158">
        <v>0.032</v>
      </c>
      <c r="U8" s="157">
        <v>0.22</v>
      </c>
      <c r="V8" s="158">
        <v>0.09</v>
      </c>
      <c r="W8" s="158">
        <v>0.437</v>
      </c>
      <c r="X8" s="158">
        <v>169.93234500000003</v>
      </c>
      <c r="Y8" s="169">
        <v>52.208004</v>
      </c>
      <c r="Z8" s="39">
        <v>0</v>
      </c>
      <c r="AA8" s="41">
        <v>13.5828475541</v>
      </c>
      <c r="AB8" s="119">
        <v>0</v>
      </c>
      <c r="AC8" s="41">
        <v>2.8937114189999997</v>
      </c>
      <c r="AD8" s="119">
        <v>0</v>
      </c>
      <c r="AE8" s="41">
        <v>24.2</v>
      </c>
      <c r="AF8" s="43">
        <v>11.997827007000001</v>
      </c>
      <c r="AG8" s="39">
        <v>0.3</v>
      </c>
      <c r="AH8" s="41">
        <v>5.309304084</v>
      </c>
      <c r="AI8" s="119">
        <v>0</v>
      </c>
      <c r="AJ8" s="41">
        <v>0</v>
      </c>
      <c r="AK8" s="41">
        <v>0.4438250128</v>
      </c>
      <c r="AL8" s="119">
        <v>0</v>
      </c>
      <c r="AM8" s="43">
        <v>5.150973916200001</v>
      </c>
      <c r="AN8" s="192">
        <v>35.5732032</v>
      </c>
      <c r="AO8" s="150">
        <v>0.32</v>
      </c>
      <c r="AP8" s="39">
        <v>7.287405592249938</v>
      </c>
      <c r="AQ8" s="41">
        <v>9.304196509370998</v>
      </c>
      <c r="AR8" s="41">
        <v>0.04835530168445</v>
      </c>
      <c r="AS8" s="194">
        <v>17</v>
      </c>
      <c r="AT8" s="39">
        <v>133.16208586517797</v>
      </c>
      <c r="AU8" s="41">
        <v>245.3667041721916</v>
      </c>
      <c r="AV8" s="194">
        <v>440.3074671695815</v>
      </c>
    </row>
    <row r="9" spans="1:48" s="120" customFormat="1" ht="12.75">
      <c r="A9" s="139" t="s">
        <v>6</v>
      </c>
      <c r="B9" s="149">
        <v>39181</v>
      </c>
      <c r="C9" s="112">
        <v>100</v>
      </c>
      <c r="D9" s="113">
        <v>0.3958333333333333</v>
      </c>
      <c r="E9" s="114" t="s">
        <v>209</v>
      </c>
      <c r="F9" s="150">
        <v>-14.4201</v>
      </c>
      <c r="G9" s="168">
        <v>384</v>
      </c>
      <c r="H9" s="157">
        <v>6.96</v>
      </c>
      <c r="I9" s="119">
        <v>53.3</v>
      </c>
      <c r="J9" s="119">
        <f>I9+(-0.7443*N9+224.98)</f>
        <v>253.27152</v>
      </c>
      <c r="K9" s="158">
        <f>0.0169*J9</f>
        <v>4.280288688</v>
      </c>
      <c r="L9" s="157">
        <v>2.51</v>
      </c>
      <c r="M9" s="119">
        <v>37.5</v>
      </c>
      <c r="N9" s="119">
        <v>33.6</v>
      </c>
      <c r="O9" s="157">
        <v>0.5</v>
      </c>
      <c r="P9" s="157">
        <v>0.66</v>
      </c>
      <c r="Q9" s="157">
        <f>P9-O9</f>
        <v>0.16000000000000003</v>
      </c>
      <c r="R9" s="157">
        <v>0.01</v>
      </c>
      <c r="S9" s="119">
        <v>0.2</v>
      </c>
      <c r="T9" s="158">
        <v>0.034</v>
      </c>
      <c r="U9" s="157">
        <v>0.12</v>
      </c>
      <c r="V9" s="158">
        <v>0.154</v>
      </c>
      <c r="W9" s="158">
        <v>0.458</v>
      </c>
      <c r="X9" s="158">
        <v>192.3560925</v>
      </c>
      <c r="Y9" s="169">
        <v>52.358027</v>
      </c>
      <c r="Z9" s="39">
        <v>0</v>
      </c>
      <c r="AA9" s="41">
        <v>13.9318690421</v>
      </c>
      <c r="AB9" s="119">
        <v>0</v>
      </c>
      <c r="AC9" s="41">
        <v>2.126693313</v>
      </c>
      <c r="AD9" s="119">
        <v>0</v>
      </c>
      <c r="AE9" s="41">
        <v>19.3</v>
      </c>
      <c r="AF9" s="43">
        <v>10.346515687000002</v>
      </c>
      <c r="AG9" s="39">
        <v>0.3</v>
      </c>
      <c r="AH9" s="41">
        <v>5.5549621367999995</v>
      </c>
      <c r="AI9" s="119">
        <v>0</v>
      </c>
      <c r="AJ9" s="41">
        <v>0</v>
      </c>
      <c r="AK9" s="41">
        <v>0</v>
      </c>
      <c r="AL9" s="119">
        <v>0</v>
      </c>
      <c r="AM9" s="43">
        <v>5.02602692260667</v>
      </c>
      <c r="AN9" s="192">
        <v>40.6968888</v>
      </c>
      <c r="AO9" s="150">
        <v>0.25</v>
      </c>
      <c r="AP9" s="39">
        <v>4.268152963657766</v>
      </c>
      <c r="AQ9" s="41">
        <v>9.81210932195055</v>
      </c>
      <c r="AR9" s="41">
        <v>0.04835530168445</v>
      </c>
      <c r="AS9" s="194">
        <v>15</v>
      </c>
      <c r="AT9" s="39">
        <v>131.80509871258545</v>
      </c>
      <c r="AU9" s="41">
        <v>191.9519405254499</v>
      </c>
      <c r="AV9" s="194">
        <v>339.89191946127596</v>
      </c>
    </row>
    <row r="10" spans="1:48" s="120" customFormat="1" ht="12.75">
      <c r="A10" s="139" t="s">
        <v>7</v>
      </c>
      <c r="B10" s="149">
        <v>39187</v>
      </c>
      <c r="C10" s="112">
        <v>106</v>
      </c>
      <c r="D10" s="113">
        <v>0.6458333333333334</v>
      </c>
      <c r="E10" s="114" t="s">
        <v>208</v>
      </c>
      <c r="F10" s="150">
        <v>-3.37867</v>
      </c>
      <c r="G10" s="168">
        <v>372.8</v>
      </c>
      <c r="H10" s="157">
        <v>7.01</v>
      </c>
      <c r="I10" s="119">
        <v>35.3</v>
      </c>
      <c r="J10" s="119">
        <f>I10+(-0.7443*N10+224.98)</f>
        <v>235.7181</v>
      </c>
      <c r="K10" s="158">
        <f>0.0169*J10</f>
        <v>3.9836358899999995</v>
      </c>
      <c r="L10" s="157">
        <v>2.12</v>
      </c>
      <c r="M10" s="119">
        <v>30.1</v>
      </c>
      <c r="N10" s="119">
        <v>33</v>
      </c>
      <c r="O10" s="157">
        <v>0.44</v>
      </c>
      <c r="P10" s="157">
        <v>0.58</v>
      </c>
      <c r="Q10" s="157">
        <f>P10-O10</f>
        <v>0.13999999999999996</v>
      </c>
      <c r="R10" s="157">
        <v>0.01</v>
      </c>
      <c r="S10" s="119">
        <v>0.3</v>
      </c>
      <c r="T10" s="158">
        <v>0</v>
      </c>
      <c r="U10" s="157">
        <v>0.12</v>
      </c>
      <c r="V10" s="158">
        <v>0.185</v>
      </c>
      <c r="W10" s="158">
        <v>0.505</v>
      </c>
      <c r="X10" s="158">
        <v>204.10186500000003</v>
      </c>
      <c r="Y10" s="169">
        <v>80.412328</v>
      </c>
      <c r="Z10" s="39">
        <v>0</v>
      </c>
      <c r="AA10" s="41">
        <v>13.1164770461</v>
      </c>
      <c r="AB10" s="119">
        <v>0</v>
      </c>
      <c r="AC10" s="41">
        <v>3.2565723992</v>
      </c>
      <c r="AD10" s="119">
        <v>0</v>
      </c>
      <c r="AE10" s="41">
        <v>25</v>
      </c>
      <c r="AF10" s="43">
        <v>12.623286997000001</v>
      </c>
      <c r="AG10" s="39">
        <v>0.28</v>
      </c>
      <c r="AH10" s="41">
        <v>5.442511167</v>
      </c>
      <c r="AI10" s="119">
        <v>0</v>
      </c>
      <c r="AJ10" s="41">
        <v>0</v>
      </c>
      <c r="AK10" s="41">
        <v>0</v>
      </c>
      <c r="AL10" s="119">
        <v>0</v>
      </c>
      <c r="AM10" s="43">
        <v>5.613585756600001</v>
      </c>
      <c r="AN10" s="192">
        <v>40.83662568</v>
      </c>
      <c r="AO10" s="150">
        <v>0.22</v>
      </c>
      <c r="AP10" s="39">
        <v>10.030055056776241</v>
      </c>
      <c r="AQ10" s="41">
        <v>5.6892645399304955</v>
      </c>
      <c r="AR10" s="41">
        <v>0.04835530168445</v>
      </c>
      <c r="AS10" s="194">
        <v>16</v>
      </c>
      <c r="AT10" s="39">
        <v>141.85785517461431</v>
      </c>
      <c r="AU10" s="41">
        <v>208.76109299325128</v>
      </c>
      <c r="AV10" s="194">
        <v>358.4168544701602</v>
      </c>
    </row>
    <row r="11" spans="1:48" s="120" customFormat="1" ht="12.75">
      <c r="A11" s="139" t="s">
        <v>8</v>
      </c>
      <c r="B11" s="149">
        <v>39195</v>
      </c>
      <c r="C11" s="112">
        <v>114</v>
      </c>
      <c r="D11" s="113">
        <v>0.3333333333333333</v>
      </c>
      <c r="E11" s="121" t="s">
        <v>220</v>
      </c>
      <c r="F11" s="150">
        <v>-0.59916</v>
      </c>
      <c r="G11" s="168">
        <v>333.2</v>
      </c>
      <c r="H11" s="157">
        <v>6.96</v>
      </c>
      <c r="I11" s="119">
        <v>45.3</v>
      </c>
      <c r="J11" s="119">
        <f>I11+(-0.7443*N11+224.98)</f>
        <v>247.42998999999998</v>
      </c>
      <c r="K11" s="158">
        <f>0.0169*J11</f>
        <v>4.181566831</v>
      </c>
      <c r="L11" s="157">
        <v>3.32</v>
      </c>
      <c r="M11" s="119">
        <v>45.1</v>
      </c>
      <c r="N11" s="119">
        <v>30.7</v>
      </c>
      <c r="O11" s="157">
        <v>0.34</v>
      </c>
      <c r="P11" s="157">
        <v>0.59</v>
      </c>
      <c r="Q11" s="157">
        <f>P11-O11</f>
        <v>0.24999999999999994</v>
      </c>
      <c r="R11" s="157">
        <v>0.01</v>
      </c>
      <c r="S11" s="119">
        <v>0.3</v>
      </c>
      <c r="T11" s="158">
        <v>0.016</v>
      </c>
      <c r="U11" s="157">
        <v>0.05</v>
      </c>
      <c r="V11" s="158">
        <v>0.099</v>
      </c>
      <c r="W11" s="158">
        <v>0.334</v>
      </c>
      <c r="X11" s="158">
        <v>185.6442225</v>
      </c>
      <c r="Y11" s="169">
        <v>84.01288</v>
      </c>
      <c r="Z11" s="39">
        <v>0</v>
      </c>
      <c r="AA11" s="41">
        <v>12.2053323761</v>
      </c>
      <c r="AB11" s="119">
        <v>0</v>
      </c>
      <c r="AC11" s="41">
        <v>3.0526308171</v>
      </c>
      <c r="AD11" s="119">
        <v>0</v>
      </c>
      <c r="AE11" s="41">
        <v>23.4</v>
      </c>
      <c r="AF11" s="43">
        <v>12.076687352000002</v>
      </c>
      <c r="AG11" s="39">
        <v>0.3</v>
      </c>
      <c r="AH11" s="41">
        <v>5.3071339419</v>
      </c>
      <c r="AI11" s="119">
        <v>0</v>
      </c>
      <c r="AJ11" s="41">
        <v>0</v>
      </c>
      <c r="AK11" s="41">
        <v>0</v>
      </c>
      <c r="AL11" s="119">
        <v>0</v>
      </c>
      <c r="AM11" s="43">
        <v>3.8261401302000007</v>
      </c>
      <c r="AN11" s="192">
        <v>37.36</v>
      </c>
      <c r="AO11" s="150">
        <v>0.1</v>
      </c>
      <c r="AP11" s="39">
        <v>4.362825221608418</v>
      </c>
      <c r="AQ11" s="41">
        <v>4.39434870173094</v>
      </c>
      <c r="AR11" s="41">
        <v>0.04835530168445</v>
      </c>
      <c r="AS11" s="194">
        <v>13</v>
      </c>
      <c r="AT11" s="39">
        <v>59.463374936228945</v>
      </c>
      <c r="AU11" s="41">
        <v>140.1119365113501</v>
      </c>
      <c r="AV11" s="194">
        <v>213.7592739116848</v>
      </c>
    </row>
    <row r="12" spans="1:48" s="120" customFormat="1" ht="12.75">
      <c r="A12" s="139" t="s">
        <v>9</v>
      </c>
      <c r="B12" s="149">
        <v>39201</v>
      </c>
      <c r="C12" s="112">
        <v>120</v>
      </c>
      <c r="D12" s="113">
        <v>0.4583333333333333</v>
      </c>
      <c r="E12" s="114" t="s">
        <v>208</v>
      </c>
      <c r="F12" s="150">
        <v>2.05701</v>
      </c>
      <c r="G12" s="168">
        <v>243.3</v>
      </c>
      <c r="H12" s="157">
        <v>7.15</v>
      </c>
      <c r="I12" s="119">
        <v>10.9</v>
      </c>
      <c r="J12" s="119">
        <f>I12+(-0.7443*N12+224.98)</f>
        <v>210.5738</v>
      </c>
      <c r="K12" s="158">
        <f>0.0169*J12</f>
        <v>3.5586972199999996</v>
      </c>
      <c r="L12" s="157">
        <v>2.26</v>
      </c>
      <c r="M12" s="119">
        <v>32.5</v>
      </c>
      <c r="N12" s="119">
        <v>34</v>
      </c>
      <c r="O12" s="157">
        <v>0.13</v>
      </c>
      <c r="P12" s="157">
        <v>0.17</v>
      </c>
      <c r="Q12" s="157">
        <f>P12-O12</f>
        <v>0.04000000000000001</v>
      </c>
      <c r="R12" s="157">
        <v>0.01</v>
      </c>
      <c r="S12" s="119">
        <v>0.2</v>
      </c>
      <c r="T12" s="158">
        <v>0.025</v>
      </c>
      <c r="U12" s="157">
        <v>0.32</v>
      </c>
      <c r="V12" s="158">
        <v>0.069</v>
      </c>
      <c r="W12" s="158">
        <v>0.273</v>
      </c>
      <c r="X12" s="158">
        <v>149.9492775</v>
      </c>
      <c r="Y12" s="169">
        <v>56.408648</v>
      </c>
      <c r="Z12" s="39">
        <v>0</v>
      </c>
      <c r="AA12" s="41">
        <v>12.1227927521</v>
      </c>
      <c r="AB12" s="119">
        <v>0</v>
      </c>
      <c r="AC12" s="41">
        <v>2.58497109</v>
      </c>
      <c r="AD12" s="119">
        <v>0</v>
      </c>
      <c r="AE12" s="41">
        <v>20.4</v>
      </c>
      <c r="AF12" s="43">
        <v>9.332427232</v>
      </c>
      <c r="AG12" s="39">
        <v>0.66</v>
      </c>
      <c r="AH12" s="41">
        <v>5.2136145396</v>
      </c>
      <c r="AI12" s="119">
        <v>0</v>
      </c>
      <c r="AJ12" s="41">
        <v>0</v>
      </c>
      <c r="AK12" s="41">
        <v>0</v>
      </c>
      <c r="AL12" s="119">
        <v>0</v>
      </c>
      <c r="AM12" s="43">
        <v>2.4762144369000003</v>
      </c>
      <c r="AN12" s="192">
        <v>27.81</v>
      </c>
      <c r="AO12" s="150">
        <v>1.07</v>
      </c>
      <c r="AP12" s="39">
        <v>3.6280944931092236</v>
      </c>
      <c r="AQ12" s="41">
        <v>10.791069070805927</v>
      </c>
      <c r="AR12" s="41">
        <v>0.04835530168445</v>
      </c>
      <c r="AS12" s="194">
        <v>19</v>
      </c>
      <c r="AT12" s="39">
        <v>106.04082875995313</v>
      </c>
      <c r="AU12" s="41">
        <v>225.40056608428125</v>
      </c>
      <c r="AV12" s="194">
        <v>386.86571769961245</v>
      </c>
    </row>
    <row r="13" spans="1:48" s="120" customFormat="1" ht="12.75">
      <c r="A13" s="139" t="s">
        <v>10</v>
      </c>
      <c r="B13" s="149">
        <v>39216</v>
      </c>
      <c r="C13" s="112">
        <v>135</v>
      </c>
      <c r="D13" s="113">
        <v>0.7083333333333334</v>
      </c>
      <c r="E13" s="114" t="s">
        <v>210</v>
      </c>
      <c r="F13" s="150">
        <v>0.593603</v>
      </c>
      <c r="G13" s="168">
        <v>328.3</v>
      </c>
      <c r="H13" s="157">
        <v>6.87</v>
      </c>
      <c r="I13" s="119">
        <v>21</v>
      </c>
      <c r="J13" s="119">
        <f>I13+(-0.7443*N13+224.98)</f>
        <v>224.54415999999998</v>
      </c>
      <c r="K13" s="158">
        <f>0.0169*J13</f>
        <v>3.7947963039999992</v>
      </c>
      <c r="L13" s="157">
        <v>2.2</v>
      </c>
      <c r="M13" s="119">
        <v>28.9</v>
      </c>
      <c r="N13" s="119">
        <v>28.8</v>
      </c>
      <c r="O13" s="157">
        <v>0.43</v>
      </c>
      <c r="P13" s="157">
        <v>0.62</v>
      </c>
      <c r="Q13" s="157">
        <f>P13-O13</f>
        <v>0.19</v>
      </c>
      <c r="R13" s="157">
        <v>0.01</v>
      </c>
      <c r="S13" s="119">
        <v>2.5</v>
      </c>
      <c r="T13" s="158">
        <v>0.018</v>
      </c>
      <c r="U13" s="157">
        <v>0.14</v>
      </c>
      <c r="V13" s="158">
        <v>0.08</v>
      </c>
      <c r="W13" s="158">
        <v>0.536</v>
      </c>
      <c r="X13" s="158">
        <v>193.5764325</v>
      </c>
      <c r="Y13" s="169">
        <v>69.76069500000001</v>
      </c>
      <c r="Z13" s="39">
        <v>0</v>
      </c>
      <c r="AA13" s="41">
        <v>13.6395725141</v>
      </c>
      <c r="AB13" s="119">
        <v>0.11059254</v>
      </c>
      <c r="AC13" s="41">
        <v>4.614721901499999</v>
      </c>
      <c r="AD13" s="119">
        <v>0</v>
      </c>
      <c r="AE13" s="41">
        <v>25.9</v>
      </c>
      <c r="AF13" s="43">
        <v>13.560447942000001</v>
      </c>
      <c r="AG13" s="39">
        <v>1.08</v>
      </c>
      <c r="AH13" s="41">
        <v>5.6858000274</v>
      </c>
      <c r="AI13" s="119">
        <v>0</v>
      </c>
      <c r="AJ13" s="41">
        <v>0</v>
      </c>
      <c r="AK13" s="41">
        <v>0</v>
      </c>
      <c r="AL13" s="119">
        <v>0</v>
      </c>
      <c r="AM13" s="43">
        <v>6.1322612752</v>
      </c>
      <c r="AN13" s="192">
        <v>39.45</v>
      </c>
      <c r="AO13" s="150">
        <v>0.88</v>
      </c>
      <c r="AP13" s="39">
        <v>12.572033565568985</v>
      </c>
      <c r="AQ13" s="41">
        <v>12.405804409448837</v>
      </c>
      <c r="AR13" s="41">
        <v>0</v>
      </c>
      <c r="AS13" s="43">
        <v>24</v>
      </c>
      <c r="AT13" s="39">
        <v>164.87605423588528</v>
      </c>
      <c r="AU13" s="41">
        <v>278.55082726348775</v>
      </c>
      <c r="AV13" s="43">
        <v>458.52498934133604</v>
      </c>
    </row>
    <row r="14" spans="1:48" s="120" customFormat="1" ht="12.75">
      <c r="A14" s="139" t="s">
        <v>11</v>
      </c>
      <c r="B14" s="149">
        <v>39224</v>
      </c>
      <c r="C14" s="112">
        <v>143</v>
      </c>
      <c r="D14" s="113">
        <v>0.375</v>
      </c>
      <c r="E14" s="114" t="s">
        <v>208</v>
      </c>
      <c r="F14" s="150">
        <v>-13.9812</v>
      </c>
      <c r="G14" s="168">
        <v>315.6</v>
      </c>
      <c r="H14" s="157">
        <v>6.88</v>
      </c>
      <c r="I14" s="119">
        <v>30.7</v>
      </c>
      <c r="J14" s="119">
        <f>I14+(-0.7443*N14+224.98)</f>
        <v>232.6067</v>
      </c>
      <c r="K14" s="158">
        <f>0.0169*J14</f>
        <v>3.9310532299999994</v>
      </c>
      <c r="L14" s="157">
        <v>3.24</v>
      </c>
      <c r="M14" s="119">
        <v>44.5</v>
      </c>
      <c r="N14" s="119">
        <v>31</v>
      </c>
      <c r="O14" s="157">
        <v>0.5</v>
      </c>
      <c r="P14" s="157">
        <v>0.58</v>
      </c>
      <c r="Q14" s="157">
        <f>P14-O14</f>
        <v>0.07999999999999996</v>
      </c>
      <c r="R14" s="157">
        <v>0</v>
      </c>
      <c r="S14" s="119">
        <v>0.5</v>
      </c>
      <c r="T14" s="158">
        <v>0.01</v>
      </c>
      <c r="U14" s="157">
        <v>0.22</v>
      </c>
      <c r="V14" s="158">
        <v>0.181</v>
      </c>
      <c r="W14" s="158">
        <v>0.543</v>
      </c>
      <c r="X14" s="158">
        <v>193.88151750000003</v>
      </c>
      <c r="Y14" s="169">
        <v>66.160143</v>
      </c>
      <c r="Z14" s="39">
        <v>0</v>
      </c>
      <c r="AA14" s="41">
        <v>13.2780840801</v>
      </c>
      <c r="AB14" s="119">
        <v>0</v>
      </c>
      <c r="AC14" s="41">
        <v>3.99042632</v>
      </c>
      <c r="AD14" s="119">
        <v>0</v>
      </c>
      <c r="AE14" s="41">
        <v>19.4</v>
      </c>
      <c r="AF14" s="43">
        <v>9.240642957</v>
      </c>
      <c r="AG14" s="39">
        <v>0.49</v>
      </c>
      <c r="AH14" s="41">
        <v>4.8840324669</v>
      </c>
      <c r="AI14" s="119">
        <v>0</v>
      </c>
      <c r="AJ14" s="41">
        <v>0</v>
      </c>
      <c r="AK14" s="41">
        <v>0</v>
      </c>
      <c r="AL14" s="119">
        <v>0</v>
      </c>
      <c r="AM14" s="43">
        <v>4.654756420500001</v>
      </c>
      <c r="AN14" s="192">
        <v>37.71</v>
      </c>
      <c r="AO14" s="150">
        <v>0.49</v>
      </c>
      <c r="AP14" s="39">
        <v>14.445971950074073</v>
      </c>
      <c r="AQ14" s="41">
        <v>6.690176161962347</v>
      </c>
      <c r="AR14" s="41">
        <v>0</v>
      </c>
      <c r="AS14" s="43">
        <v>23</v>
      </c>
      <c r="AT14" s="39">
        <v>169.28896703912724</v>
      </c>
      <c r="AU14" s="41">
        <v>278.0693582824779</v>
      </c>
      <c r="AV14" s="43">
        <v>416.9089380752199</v>
      </c>
    </row>
    <row r="15" spans="1:48" s="120" customFormat="1" ht="12.75">
      <c r="A15" s="139" t="s">
        <v>12</v>
      </c>
      <c r="B15" s="149">
        <v>39231</v>
      </c>
      <c r="C15" s="112">
        <v>150</v>
      </c>
      <c r="D15" s="113">
        <v>0.3333333333333333</v>
      </c>
      <c r="E15" s="114" t="s">
        <v>208</v>
      </c>
      <c r="F15" s="150">
        <v>-1.47953</v>
      </c>
      <c r="G15" s="168">
        <v>269.8</v>
      </c>
      <c r="H15" s="157">
        <v>6.96</v>
      </c>
      <c r="I15" s="119">
        <v>48.9</v>
      </c>
      <c r="J15" s="119">
        <f>I15+(-0.7443*N15+224.98)</f>
        <v>248.87152</v>
      </c>
      <c r="K15" s="158">
        <f>0.0169*J15</f>
        <v>4.205928687999999</v>
      </c>
      <c r="L15" s="157">
        <v>2.71</v>
      </c>
      <c r="M15" s="119">
        <v>38.9</v>
      </c>
      <c r="N15" s="119">
        <v>33.6</v>
      </c>
      <c r="O15" s="157">
        <v>0.27</v>
      </c>
      <c r="P15" s="157">
        <v>0.38</v>
      </c>
      <c r="Q15" s="157">
        <f>P15-O15</f>
        <v>0.10999999999999999</v>
      </c>
      <c r="R15" s="157">
        <v>0.02</v>
      </c>
      <c r="S15" s="119">
        <v>0.5</v>
      </c>
      <c r="T15" s="158">
        <v>0.016</v>
      </c>
      <c r="U15" s="157">
        <v>0.16</v>
      </c>
      <c r="V15" s="158">
        <v>0.109</v>
      </c>
      <c r="W15" s="158">
        <v>0.465</v>
      </c>
      <c r="X15" s="158">
        <v>182.74591500000002</v>
      </c>
      <c r="Y15" s="169">
        <v>69.160603</v>
      </c>
      <c r="Z15" s="39">
        <v>0</v>
      </c>
      <c r="AA15" s="41">
        <v>11.1706847291</v>
      </c>
      <c r="AB15" s="119">
        <v>0</v>
      </c>
      <c r="AC15" s="41">
        <v>3.6038199874999997</v>
      </c>
      <c r="AD15" s="119">
        <v>0</v>
      </c>
      <c r="AE15" s="41">
        <v>19.3</v>
      </c>
      <c r="AF15" s="43">
        <v>9.782645772</v>
      </c>
      <c r="AG15" s="39">
        <v>0.47</v>
      </c>
      <c r="AH15" s="41">
        <v>5.2136968841</v>
      </c>
      <c r="AI15" s="119">
        <v>0</v>
      </c>
      <c r="AJ15" s="41">
        <v>0</v>
      </c>
      <c r="AK15" s="41">
        <v>0</v>
      </c>
      <c r="AL15" s="119">
        <v>0</v>
      </c>
      <c r="AM15" s="43">
        <v>3.0592148416</v>
      </c>
      <c r="AN15" s="192">
        <v>31.52</v>
      </c>
      <c r="AO15" s="150">
        <v>0.91</v>
      </c>
      <c r="AP15" s="39">
        <v>0</v>
      </c>
      <c r="AQ15" s="41">
        <v>19.815718429689532</v>
      </c>
      <c r="AR15" s="41">
        <v>0</v>
      </c>
      <c r="AS15" s="43">
        <v>24</v>
      </c>
      <c r="AT15" s="39">
        <v>169.55106929717493</v>
      </c>
      <c r="AU15" s="41">
        <v>310.2830223990697</v>
      </c>
      <c r="AV15" s="43">
        <v>465.7924302555261</v>
      </c>
    </row>
    <row r="16" spans="1:48" s="120" customFormat="1" ht="12.75">
      <c r="A16" s="139" t="s">
        <v>13</v>
      </c>
      <c r="B16" s="149">
        <v>39245</v>
      </c>
      <c r="C16" s="112">
        <v>164</v>
      </c>
      <c r="D16" s="113">
        <v>0.3333333333333333</v>
      </c>
      <c r="E16" s="121" t="s">
        <v>218</v>
      </c>
      <c r="F16" s="150">
        <v>5.611</v>
      </c>
      <c r="G16" s="168">
        <v>200.8</v>
      </c>
      <c r="H16" s="157">
        <v>6.95</v>
      </c>
      <c r="I16" s="119">
        <v>52.3</v>
      </c>
      <c r="J16" s="119">
        <f>I16+(-0.7443*N16+224.98)</f>
        <v>255.76972999999998</v>
      </c>
      <c r="K16" s="158">
        <f>0.0169*J16</f>
        <v>4.322508436999999</v>
      </c>
      <c r="L16" s="157">
        <v>3.63</v>
      </c>
      <c r="M16" s="119">
        <v>48.1</v>
      </c>
      <c r="N16" s="119">
        <v>28.9</v>
      </c>
      <c r="O16" s="157">
        <v>0.2</v>
      </c>
      <c r="P16" s="157">
        <v>0.26</v>
      </c>
      <c r="Q16" s="157">
        <f>P16-O16</f>
        <v>0.06</v>
      </c>
      <c r="R16" s="157">
        <v>0</v>
      </c>
      <c r="S16" s="119">
        <v>0.6</v>
      </c>
      <c r="T16" s="158">
        <v>0.012</v>
      </c>
      <c r="U16" s="157">
        <v>0.18</v>
      </c>
      <c r="V16" s="158">
        <v>0.125</v>
      </c>
      <c r="W16" s="158">
        <v>0.379</v>
      </c>
      <c r="X16" s="158">
        <v>138.50859</v>
      </c>
      <c r="Y16" s="169">
        <v>67.51035</v>
      </c>
      <c r="Z16" s="39">
        <v>0</v>
      </c>
      <c r="AA16" s="41">
        <v>9.3934628891</v>
      </c>
      <c r="AB16" s="119">
        <v>0</v>
      </c>
      <c r="AC16" s="41">
        <v>3.1653872986</v>
      </c>
      <c r="AD16" s="119">
        <v>0</v>
      </c>
      <c r="AE16" s="41">
        <v>16.8</v>
      </c>
      <c r="AF16" s="43">
        <v>7.819528562</v>
      </c>
      <c r="AG16" s="39">
        <v>0.24</v>
      </c>
      <c r="AH16" s="41">
        <v>4.452391168899999</v>
      </c>
      <c r="AI16" s="119">
        <v>0</v>
      </c>
      <c r="AJ16" s="41">
        <v>0</v>
      </c>
      <c r="AK16" s="41">
        <v>0</v>
      </c>
      <c r="AL16" s="119">
        <v>1.7682981559999997</v>
      </c>
      <c r="AM16" s="43">
        <v>2.5870772416</v>
      </c>
      <c r="AN16" s="192">
        <v>22.36</v>
      </c>
      <c r="AO16" s="150">
        <v>0.66</v>
      </c>
      <c r="AP16" s="39">
        <v>18.537584575511318</v>
      </c>
      <c r="AQ16" s="41">
        <v>9.670150153505679</v>
      </c>
      <c r="AR16" s="41">
        <v>0</v>
      </c>
      <c r="AS16" s="43">
        <v>31</v>
      </c>
      <c r="AT16" s="39">
        <v>182.66656060786755</v>
      </c>
      <c r="AU16" s="41">
        <v>433.20374072576396</v>
      </c>
      <c r="AV16" s="43">
        <v>604.6816169836909</v>
      </c>
    </row>
    <row r="17" spans="1:48" s="120" customFormat="1" ht="12.75">
      <c r="A17" s="139" t="s">
        <v>14</v>
      </c>
      <c r="B17" s="149">
        <v>39251</v>
      </c>
      <c r="C17" s="112">
        <v>170</v>
      </c>
      <c r="D17" s="113">
        <v>0.2916666666666667</v>
      </c>
      <c r="E17" s="114" t="s">
        <v>214</v>
      </c>
      <c r="F17" s="150">
        <v>-0.322495</v>
      </c>
      <c r="G17" s="168">
        <v>209.8</v>
      </c>
      <c r="H17" s="157">
        <v>7.17</v>
      </c>
      <c r="I17" s="119">
        <v>83</v>
      </c>
      <c r="J17" s="119">
        <f>I17+(-0.7443*N17+224.98)</f>
        <v>286.17201</v>
      </c>
      <c r="K17" s="158">
        <f>0.0169*J17</f>
        <v>4.836306969</v>
      </c>
      <c r="L17" s="157">
        <v>6.37</v>
      </c>
      <c r="M17" s="119">
        <v>85.2</v>
      </c>
      <c r="N17" s="119">
        <v>29.3</v>
      </c>
      <c r="O17" s="157">
        <v>0.04</v>
      </c>
      <c r="P17" s="157">
        <v>0.38</v>
      </c>
      <c r="Q17" s="157">
        <f>P17-O17</f>
        <v>0.34</v>
      </c>
      <c r="R17" s="157">
        <v>0.02</v>
      </c>
      <c r="S17" s="119">
        <v>0.2</v>
      </c>
      <c r="T17" s="158">
        <v>0.009</v>
      </c>
      <c r="U17" s="157">
        <v>0.35</v>
      </c>
      <c r="V17" s="158">
        <v>0.191</v>
      </c>
      <c r="W17" s="158">
        <v>0.483</v>
      </c>
      <c r="X17" s="158">
        <v>151.7797875</v>
      </c>
      <c r="Y17" s="169">
        <v>62.859637</v>
      </c>
      <c r="Z17" s="39">
        <v>0</v>
      </c>
      <c r="AA17" s="41">
        <v>10.6220630291</v>
      </c>
      <c r="AB17" s="119">
        <v>0</v>
      </c>
      <c r="AC17" s="41">
        <v>3.4637715378999996</v>
      </c>
      <c r="AD17" s="119">
        <v>0</v>
      </c>
      <c r="AE17" s="41">
        <v>16.1</v>
      </c>
      <c r="AF17" s="43">
        <v>7.726539227</v>
      </c>
      <c r="AG17" s="39">
        <v>0.27</v>
      </c>
      <c r="AH17" s="41">
        <v>5.2197047134</v>
      </c>
      <c r="AI17" s="119">
        <v>0</v>
      </c>
      <c r="AJ17" s="41">
        <v>0</v>
      </c>
      <c r="AK17" s="41">
        <v>0</v>
      </c>
      <c r="AL17" s="119">
        <v>2.1929854828999997</v>
      </c>
      <c r="AM17" s="43">
        <v>4.8683419768</v>
      </c>
      <c r="AN17" s="192">
        <v>23.2</v>
      </c>
      <c r="AO17" s="150">
        <v>0.64</v>
      </c>
      <c r="AP17" s="39">
        <v>4.632940498843055</v>
      </c>
      <c r="AQ17" s="41">
        <v>18.871275666742864</v>
      </c>
      <c r="AR17" s="41">
        <v>0</v>
      </c>
      <c r="AS17" s="43">
        <v>29</v>
      </c>
      <c r="AT17" s="39">
        <v>165.0932457809943</v>
      </c>
      <c r="AU17" s="41">
        <v>486.4778114691733</v>
      </c>
      <c r="AV17" s="43">
        <v>634.2202715888861</v>
      </c>
    </row>
    <row r="18" spans="1:48" s="120" customFormat="1" ht="12.75">
      <c r="A18" s="139" t="s">
        <v>15</v>
      </c>
      <c r="B18" s="149">
        <v>39257</v>
      </c>
      <c r="C18" s="112">
        <v>176</v>
      </c>
      <c r="D18" s="113">
        <v>0.5416666666666666</v>
      </c>
      <c r="E18" s="114" t="s">
        <v>208</v>
      </c>
      <c r="F18" s="150">
        <v>1.0024</v>
      </c>
      <c r="G18" s="168">
        <v>237.5</v>
      </c>
      <c r="H18" s="157">
        <v>7.04</v>
      </c>
      <c r="I18" s="119">
        <v>106.2</v>
      </c>
      <c r="J18" s="119">
        <f>I18+(-0.7443*N18+224.98)</f>
        <v>304.90621</v>
      </c>
      <c r="K18" s="158">
        <f>0.0169*J18</f>
        <v>5.1529149489999995</v>
      </c>
      <c r="L18" s="157">
        <v>4.07</v>
      </c>
      <c r="M18" s="119">
        <v>59.8</v>
      </c>
      <c r="N18" s="119">
        <v>35.3</v>
      </c>
      <c r="O18" s="157">
        <v>0.19</v>
      </c>
      <c r="P18" s="157">
        <v>0.32</v>
      </c>
      <c r="Q18" s="157">
        <f>P18-O18</f>
        <v>0.13</v>
      </c>
      <c r="R18" s="157">
        <v>0.01</v>
      </c>
      <c r="S18" s="119">
        <v>0.5</v>
      </c>
      <c r="T18" s="158">
        <v>0.025</v>
      </c>
      <c r="U18" s="157">
        <v>0.08</v>
      </c>
      <c r="V18" s="158">
        <v>0.071</v>
      </c>
      <c r="W18" s="158">
        <v>0.534</v>
      </c>
      <c r="X18" s="158">
        <v>148.27131000000003</v>
      </c>
      <c r="Y18" s="169">
        <v>18.152783</v>
      </c>
      <c r="Z18" s="39">
        <v>0</v>
      </c>
      <c r="AA18" s="41">
        <v>11.9911956521</v>
      </c>
      <c r="AB18" s="119">
        <v>0</v>
      </c>
      <c r="AC18" s="41">
        <v>2.9233605959999998</v>
      </c>
      <c r="AD18" s="119">
        <v>0</v>
      </c>
      <c r="AE18" s="41">
        <v>18.6</v>
      </c>
      <c r="AF18" s="43">
        <v>9.255486182</v>
      </c>
      <c r="AG18" s="39">
        <v>0.29</v>
      </c>
      <c r="AH18" s="41">
        <v>6.3350915441</v>
      </c>
      <c r="AI18" s="119">
        <v>0</v>
      </c>
      <c r="AJ18" s="41">
        <v>0</v>
      </c>
      <c r="AK18" s="41">
        <v>0</v>
      </c>
      <c r="AL18" s="119">
        <v>1.5154359997999998</v>
      </c>
      <c r="AM18" s="43">
        <v>7.8851832064</v>
      </c>
      <c r="AN18" s="192">
        <v>26.03</v>
      </c>
      <c r="AO18" s="150">
        <v>0.62</v>
      </c>
      <c r="AP18" s="39">
        <v>0</v>
      </c>
      <c r="AQ18" s="41">
        <v>16.133924727367027</v>
      </c>
      <c r="AR18" s="41">
        <v>0</v>
      </c>
      <c r="AS18" s="43">
        <v>19</v>
      </c>
      <c r="AT18" s="39">
        <v>167.24726678414564</v>
      </c>
      <c r="AU18" s="41">
        <v>275.5597813421555</v>
      </c>
      <c r="AV18" s="43">
        <v>415.3259093943036</v>
      </c>
    </row>
    <row r="19" spans="1:48" s="120" customFormat="1" ht="12.75">
      <c r="A19" s="139" t="s">
        <v>16</v>
      </c>
      <c r="B19" s="149">
        <v>39264</v>
      </c>
      <c r="C19" s="112">
        <v>183</v>
      </c>
      <c r="D19" s="113">
        <v>0.5104166666666666</v>
      </c>
      <c r="E19" s="114" t="s">
        <v>215</v>
      </c>
      <c r="F19" s="150">
        <v>5.52902</v>
      </c>
      <c r="G19" s="168">
        <v>244.5</v>
      </c>
      <c r="H19" s="157">
        <v>7</v>
      </c>
      <c r="I19" s="119">
        <v>22.2</v>
      </c>
      <c r="J19" s="119">
        <f>I19+(-0.7443*N19+224.98)</f>
        <v>225.44644</v>
      </c>
      <c r="K19" s="158">
        <f>0.0169*J19</f>
        <v>3.8100448359999994</v>
      </c>
      <c r="L19" s="157">
        <v>3.7</v>
      </c>
      <c r="M19" s="119">
        <v>49.7</v>
      </c>
      <c r="N19" s="119">
        <v>29.2</v>
      </c>
      <c r="O19" s="157">
        <v>0.16</v>
      </c>
      <c r="P19" s="157">
        <v>1.33</v>
      </c>
      <c r="Q19" s="157">
        <f>P19-O19</f>
        <v>1.1700000000000002</v>
      </c>
      <c r="R19" s="157">
        <v>0</v>
      </c>
      <c r="S19" s="119">
        <v>0.5</v>
      </c>
      <c r="T19" s="158">
        <v>0.013</v>
      </c>
      <c r="U19" s="157">
        <v>0.16</v>
      </c>
      <c r="V19" s="158">
        <v>0.111</v>
      </c>
      <c r="W19" s="158">
        <v>0.474</v>
      </c>
      <c r="X19" s="158">
        <v>165.8136975</v>
      </c>
      <c r="Y19" s="169">
        <v>52.808096</v>
      </c>
      <c r="Z19" s="39">
        <v>0</v>
      </c>
      <c r="AA19" s="41">
        <v>12.5241338621</v>
      </c>
      <c r="AB19" s="119">
        <v>0</v>
      </c>
      <c r="AC19" s="41">
        <v>2.647760922</v>
      </c>
      <c r="AD19" s="119">
        <v>0</v>
      </c>
      <c r="AE19" s="41">
        <v>21.9</v>
      </c>
      <c r="AF19" s="43">
        <v>11.749909607000001</v>
      </c>
      <c r="AG19" s="39">
        <v>0.29</v>
      </c>
      <c r="AH19" s="41">
        <v>8.4064698278</v>
      </c>
      <c r="AI19" s="119">
        <v>0</v>
      </c>
      <c r="AJ19" s="41">
        <v>0</v>
      </c>
      <c r="AK19" s="41">
        <v>0</v>
      </c>
      <c r="AL19" s="119">
        <v>0</v>
      </c>
      <c r="AM19" s="43">
        <v>9.687964256799999</v>
      </c>
      <c r="AN19" s="192">
        <v>27.72</v>
      </c>
      <c r="AO19" s="150">
        <v>0.7</v>
      </c>
      <c r="AP19" s="39">
        <v>8.598862897968381</v>
      </c>
      <c r="AQ19" s="41">
        <v>7.802132849567255</v>
      </c>
      <c r="AR19" s="41">
        <v>0</v>
      </c>
      <c r="AS19" s="43">
        <v>19</v>
      </c>
      <c r="AT19" s="39">
        <v>151.11021246428416</v>
      </c>
      <c r="AU19" s="41">
        <v>263.8905484322806</v>
      </c>
      <c r="AV19" s="43">
        <v>399.13280465650394</v>
      </c>
    </row>
    <row r="20" spans="1:48" s="120" customFormat="1" ht="12.75">
      <c r="A20" s="139" t="s">
        <v>17</v>
      </c>
      <c r="B20" s="149">
        <v>39271</v>
      </c>
      <c r="C20" s="112">
        <v>190</v>
      </c>
      <c r="D20" s="113">
        <v>0.5</v>
      </c>
      <c r="E20" s="114" t="s">
        <v>215</v>
      </c>
      <c r="F20" s="150">
        <v>3.15418</v>
      </c>
      <c r="G20" s="168">
        <v>269.5</v>
      </c>
      <c r="H20" s="159" t="s">
        <v>364</v>
      </c>
      <c r="I20" s="119">
        <v>32</v>
      </c>
      <c r="J20" s="159" t="s">
        <v>364</v>
      </c>
      <c r="K20" s="159" t="s">
        <v>364</v>
      </c>
      <c r="L20" s="159" t="s">
        <v>364</v>
      </c>
      <c r="M20" s="159" t="s">
        <v>364</v>
      </c>
      <c r="N20" s="159" t="s">
        <v>364</v>
      </c>
      <c r="O20" s="157">
        <v>0.04</v>
      </c>
      <c r="P20" s="157">
        <v>0.44</v>
      </c>
      <c r="Q20" s="157">
        <f>P20-O20</f>
        <v>0.4</v>
      </c>
      <c r="R20" s="157">
        <v>0.03</v>
      </c>
      <c r="S20" s="119">
        <v>1</v>
      </c>
      <c r="T20" s="158">
        <v>0.024</v>
      </c>
      <c r="U20" s="157">
        <v>0.123</v>
      </c>
      <c r="V20" s="158">
        <v>0.093</v>
      </c>
      <c r="W20" s="158">
        <v>0.5</v>
      </c>
      <c r="X20" s="159" t="s">
        <v>364</v>
      </c>
      <c r="Y20" s="170" t="s">
        <v>364</v>
      </c>
      <c r="Z20" s="39">
        <v>0</v>
      </c>
      <c r="AA20" s="41">
        <v>13.6584828371</v>
      </c>
      <c r="AB20" s="119">
        <v>0</v>
      </c>
      <c r="AC20" s="41">
        <v>3.8539897407</v>
      </c>
      <c r="AD20" s="119">
        <v>0.3573008963</v>
      </c>
      <c r="AE20" s="41">
        <v>19.9</v>
      </c>
      <c r="AF20" s="43">
        <v>11.036591942000001</v>
      </c>
      <c r="AG20" s="39">
        <v>0.29</v>
      </c>
      <c r="AH20" s="41">
        <v>8.9384458254</v>
      </c>
      <c r="AI20" s="119">
        <v>0</v>
      </c>
      <c r="AJ20" s="41">
        <v>0</v>
      </c>
      <c r="AK20" s="41">
        <v>4.3244243687</v>
      </c>
      <c r="AL20" s="119">
        <v>1.9018042897999998</v>
      </c>
      <c r="AM20" s="43">
        <v>9.2561527624</v>
      </c>
      <c r="AN20" s="192">
        <v>27.18</v>
      </c>
      <c r="AO20" s="150">
        <v>0.82</v>
      </c>
      <c r="AP20" s="39">
        <v>9.785861001764733</v>
      </c>
      <c r="AQ20" s="41">
        <v>9.381363240694201</v>
      </c>
      <c r="AR20" s="41">
        <v>0</v>
      </c>
      <c r="AS20" s="43">
        <v>31</v>
      </c>
      <c r="AT20" s="39">
        <v>161.17489910169436</v>
      </c>
      <c r="AU20" s="41">
        <v>314.04599601750743</v>
      </c>
      <c r="AV20" s="43">
        <v>482.24086986501396</v>
      </c>
    </row>
    <row r="21" spans="1:48" s="120" customFormat="1" ht="12.75">
      <c r="A21" s="139" t="s">
        <v>18</v>
      </c>
      <c r="B21" s="149">
        <v>39279</v>
      </c>
      <c r="C21" s="112">
        <v>198</v>
      </c>
      <c r="D21" s="113">
        <v>0.2916666666666667</v>
      </c>
      <c r="E21" s="114" t="s">
        <v>215</v>
      </c>
      <c r="F21" s="150">
        <v>7.08678</v>
      </c>
      <c r="G21" s="168">
        <v>236</v>
      </c>
      <c r="H21" s="157">
        <v>7</v>
      </c>
      <c r="I21" s="119">
        <v>74.4</v>
      </c>
      <c r="J21" s="119">
        <f>I21+(-0.7443*N21+224.98)</f>
        <v>277.27429</v>
      </c>
      <c r="K21" s="158">
        <f>0.0169*J21</f>
        <v>4.6859355009999994</v>
      </c>
      <c r="L21" s="157">
        <v>4.97</v>
      </c>
      <c r="M21" s="119">
        <v>66.7</v>
      </c>
      <c r="N21" s="119">
        <v>29.7</v>
      </c>
      <c r="O21" s="157">
        <v>0.38</v>
      </c>
      <c r="P21" s="157">
        <v>0.67</v>
      </c>
      <c r="Q21" s="157">
        <f>P21-O21</f>
        <v>0.29000000000000004</v>
      </c>
      <c r="R21" s="157">
        <v>0</v>
      </c>
      <c r="S21" s="119">
        <v>0.5</v>
      </c>
      <c r="T21" s="158">
        <v>0.01</v>
      </c>
      <c r="U21" s="157">
        <v>0.24</v>
      </c>
      <c r="V21" s="158">
        <v>0.146</v>
      </c>
      <c r="W21" s="158">
        <v>0.557</v>
      </c>
      <c r="X21" s="158">
        <v>142.01706750000002</v>
      </c>
      <c r="Y21" s="169">
        <v>35.855497</v>
      </c>
      <c r="Z21" s="39">
        <v>0</v>
      </c>
      <c r="AA21" s="41">
        <v>11.3546442551</v>
      </c>
      <c r="AB21" s="119">
        <v>0</v>
      </c>
      <c r="AC21" s="41">
        <v>3.3429903438</v>
      </c>
      <c r="AD21" s="119">
        <v>0</v>
      </c>
      <c r="AE21" s="41">
        <v>18.9</v>
      </c>
      <c r="AF21" s="43">
        <v>9.457056162</v>
      </c>
      <c r="AG21" s="39">
        <v>0.28</v>
      </c>
      <c r="AH21" s="41">
        <v>5.9448882923</v>
      </c>
      <c r="AI21" s="119">
        <v>0</v>
      </c>
      <c r="AJ21" s="41">
        <v>0</v>
      </c>
      <c r="AK21" s="41">
        <v>0</v>
      </c>
      <c r="AL21" s="119">
        <v>1.6877629475</v>
      </c>
      <c r="AM21" s="43">
        <v>4.7247427144000005</v>
      </c>
      <c r="AN21" s="192">
        <v>24.33</v>
      </c>
      <c r="AO21" s="150">
        <v>0.77</v>
      </c>
      <c r="AP21" s="39">
        <v>15.555727619803317</v>
      </c>
      <c r="AQ21" s="41">
        <v>8.433426421180995</v>
      </c>
      <c r="AR21" s="41">
        <v>0</v>
      </c>
      <c r="AS21" s="43">
        <v>27</v>
      </c>
      <c r="AT21" s="39">
        <v>163.13232314516713</v>
      </c>
      <c r="AU21" s="41">
        <v>455.51630537936416</v>
      </c>
      <c r="AV21" s="43">
        <v>632.7759570884058</v>
      </c>
    </row>
    <row r="22" spans="1:48" s="120" customFormat="1" ht="12.75">
      <c r="A22" s="139" t="s">
        <v>19</v>
      </c>
      <c r="B22" s="149">
        <v>39288</v>
      </c>
      <c r="C22" s="112">
        <v>207</v>
      </c>
      <c r="D22" s="113">
        <v>0.375</v>
      </c>
      <c r="E22" s="114" t="s">
        <v>215</v>
      </c>
      <c r="F22" s="150">
        <v>7.36919</v>
      </c>
      <c r="G22" s="168">
        <v>215.2</v>
      </c>
      <c r="H22" s="157">
        <v>7.08</v>
      </c>
      <c r="I22" s="119">
        <v>84.9</v>
      </c>
      <c r="J22" s="119">
        <f>I22+(-0.7443*N22+224.98)</f>
        <v>287.62543</v>
      </c>
      <c r="K22" s="158">
        <f>0.0169*J22</f>
        <v>4.860869767</v>
      </c>
      <c r="L22" s="157">
        <v>7.17</v>
      </c>
      <c r="M22" s="119">
        <v>96.6</v>
      </c>
      <c r="N22" s="119">
        <v>29.9</v>
      </c>
      <c r="O22" s="157">
        <v>0.26</v>
      </c>
      <c r="P22" s="157">
        <v>0.42</v>
      </c>
      <c r="Q22" s="157">
        <f>P22-O22</f>
        <v>0.15999999999999998</v>
      </c>
      <c r="R22" s="157">
        <v>0</v>
      </c>
      <c r="S22" s="119">
        <v>0.2</v>
      </c>
      <c r="T22" s="158">
        <v>0.007</v>
      </c>
      <c r="U22" s="157">
        <v>0.03</v>
      </c>
      <c r="V22" s="158">
        <v>0.101</v>
      </c>
      <c r="W22" s="158">
        <v>0.398</v>
      </c>
      <c r="X22" s="158">
        <v>150.40690499999997</v>
      </c>
      <c r="Y22" s="169">
        <v>39.906118</v>
      </c>
      <c r="Z22" s="39">
        <v>0</v>
      </c>
      <c r="AA22" s="41">
        <v>12.8502843551</v>
      </c>
      <c r="AB22" s="119">
        <v>0</v>
      </c>
      <c r="AC22" s="41">
        <v>3.7839522737999998</v>
      </c>
      <c r="AD22" s="119">
        <v>0</v>
      </c>
      <c r="AE22" s="41">
        <v>18.2</v>
      </c>
      <c r="AF22" s="43">
        <v>9.069206247</v>
      </c>
      <c r="AG22" s="39">
        <v>0.28</v>
      </c>
      <c r="AH22" s="41">
        <v>6.2210379907</v>
      </c>
      <c r="AI22" s="119">
        <v>0</v>
      </c>
      <c r="AJ22" s="41">
        <v>0</v>
      </c>
      <c r="AK22" s="41">
        <v>1.3896368687</v>
      </c>
      <c r="AL22" s="119">
        <v>1.9547584891999998</v>
      </c>
      <c r="AM22" s="43">
        <v>4.882651912</v>
      </c>
      <c r="AN22" s="192">
        <v>23.52</v>
      </c>
      <c r="AO22" s="150">
        <v>0.81</v>
      </c>
      <c r="AP22" s="39">
        <v>15.761398727806117</v>
      </c>
      <c r="AQ22" s="41">
        <v>6.491649635630379</v>
      </c>
      <c r="AR22" s="41">
        <v>0</v>
      </c>
      <c r="AS22" s="43">
        <v>24</v>
      </c>
      <c r="AT22" s="39">
        <v>171.33199125894353</v>
      </c>
      <c r="AU22" s="41">
        <v>402.0084559045517</v>
      </c>
      <c r="AV22" s="43">
        <v>603.9793506687819</v>
      </c>
    </row>
    <row r="23" spans="1:53" s="96" customFormat="1" ht="12.75">
      <c r="A23" s="140" t="s">
        <v>20</v>
      </c>
      <c r="B23" s="151">
        <v>39134</v>
      </c>
      <c r="C23" s="122">
        <v>52</v>
      </c>
      <c r="D23" s="98">
        <v>0.5416666666666666</v>
      </c>
      <c r="E23" s="123" t="s">
        <v>208</v>
      </c>
      <c r="F23" s="78">
        <v>0.596164</v>
      </c>
      <c r="G23" s="171">
        <v>300.6</v>
      </c>
      <c r="H23" s="160">
        <v>7.26</v>
      </c>
      <c r="I23" s="126">
        <v>-48.1</v>
      </c>
      <c r="J23" s="126">
        <f>I23+(-0.7443*N23+224.98)</f>
        <v>153.95556</v>
      </c>
      <c r="K23" s="161">
        <f>0.0169*J23</f>
        <v>2.6018489639999998</v>
      </c>
      <c r="L23" s="160">
        <v>2.9</v>
      </c>
      <c r="M23" s="126">
        <v>39.1</v>
      </c>
      <c r="N23" s="126">
        <v>30.8</v>
      </c>
      <c r="O23" s="160">
        <v>0.14</v>
      </c>
      <c r="P23" s="160">
        <v>0.18</v>
      </c>
      <c r="Q23" s="160">
        <f>P23-O23</f>
        <v>0.03999999999999998</v>
      </c>
      <c r="R23" s="160">
        <v>0.01</v>
      </c>
      <c r="S23" s="126">
        <v>1.5</v>
      </c>
      <c r="T23" s="161">
        <v>0.026</v>
      </c>
      <c r="U23" s="160">
        <v>0.68</v>
      </c>
      <c r="V23" s="161">
        <v>0.127</v>
      </c>
      <c r="W23" s="161">
        <v>0.52</v>
      </c>
      <c r="X23" s="161">
        <v>175.423875</v>
      </c>
      <c r="Y23" s="172">
        <v>17.702713999999997</v>
      </c>
      <c r="Z23" s="184">
        <v>0</v>
      </c>
      <c r="AA23" s="125">
        <v>18.095276292500003</v>
      </c>
      <c r="AB23" s="126">
        <v>0.7164401047066141</v>
      </c>
      <c r="AC23" s="125">
        <v>2.5353141308636644</v>
      </c>
      <c r="AD23" s="126">
        <v>0.2932712900587983</v>
      </c>
      <c r="AE23" s="125">
        <v>32.20994208</v>
      </c>
      <c r="AF23" s="185">
        <v>7.38043062567</v>
      </c>
      <c r="AG23" s="83">
        <v>0.15</v>
      </c>
      <c r="AH23" s="84">
        <v>11.5525076398</v>
      </c>
      <c r="AI23" s="126">
        <v>0</v>
      </c>
      <c r="AJ23" s="84">
        <v>0.1016103663</v>
      </c>
      <c r="AK23" s="84">
        <v>0</v>
      </c>
      <c r="AL23" s="126">
        <v>2.7397909019</v>
      </c>
      <c r="AM23" s="85">
        <v>0.3047594455</v>
      </c>
      <c r="AN23" s="77">
        <v>35.37</v>
      </c>
      <c r="AO23" s="78">
        <v>1.37</v>
      </c>
      <c r="AP23" s="83">
        <v>53.6603467093419</v>
      </c>
      <c r="AQ23" s="84">
        <v>53.470912722261446</v>
      </c>
      <c r="AR23" s="84">
        <v>0.9019916371700452</v>
      </c>
      <c r="AS23" s="195">
        <v>112</v>
      </c>
      <c r="AT23" s="83">
        <v>195.64209557752176</v>
      </c>
      <c r="AU23" s="84">
        <v>834.264089746319</v>
      </c>
      <c r="AV23" s="85">
        <v>1061.278920313904</v>
      </c>
      <c r="AW23" s="84"/>
      <c r="BA23" s="84"/>
    </row>
    <row r="24" spans="1:49" s="96" customFormat="1" ht="12.75">
      <c r="A24" s="140" t="s">
        <v>21</v>
      </c>
      <c r="B24" s="151">
        <v>39144</v>
      </c>
      <c r="C24" s="122">
        <v>63</v>
      </c>
      <c r="D24" s="98">
        <v>0.46875</v>
      </c>
      <c r="E24" s="123" t="s">
        <v>208</v>
      </c>
      <c r="F24" s="78">
        <v>5.28126</v>
      </c>
      <c r="G24" s="171">
        <v>308.4</v>
      </c>
      <c r="H24" s="160">
        <v>7.23</v>
      </c>
      <c r="I24" s="126">
        <v>-59.4</v>
      </c>
      <c r="J24" s="126">
        <f>I24+(-0.7443*N24+224.98)</f>
        <v>143.25099999999998</v>
      </c>
      <c r="K24" s="161">
        <f>0.0169*J24</f>
        <v>2.4209418999999994</v>
      </c>
      <c r="L24" s="160">
        <v>2.89</v>
      </c>
      <c r="M24" s="126">
        <v>38.6</v>
      </c>
      <c r="N24" s="126">
        <v>30</v>
      </c>
      <c r="O24" s="160">
        <v>0.11</v>
      </c>
      <c r="P24" s="160">
        <v>0.22</v>
      </c>
      <c r="Q24" s="160">
        <f>P24-O24</f>
        <v>0.11</v>
      </c>
      <c r="R24" s="160">
        <v>0.02</v>
      </c>
      <c r="S24" s="126">
        <v>0</v>
      </c>
      <c r="T24" s="161">
        <v>0.023</v>
      </c>
      <c r="U24" s="160">
        <v>0.48</v>
      </c>
      <c r="V24" s="161">
        <v>0.19</v>
      </c>
      <c r="W24" s="161">
        <v>0.587</v>
      </c>
      <c r="X24" s="161">
        <v>169.1696325</v>
      </c>
      <c r="Y24" s="172">
        <v>16.052461</v>
      </c>
      <c r="Z24" s="83">
        <v>0</v>
      </c>
      <c r="AA24" s="84">
        <v>18.5</v>
      </c>
      <c r="AB24" s="126">
        <v>0.88</v>
      </c>
      <c r="AC24" s="84">
        <v>3.4</v>
      </c>
      <c r="AD24" s="126">
        <v>0.6</v>
      </c>
      <c r="AE24" s="84">
        <v>39.4</v>
      </c>
      <c r="AF24" s="85">
        <v>7.4</v>
      </c>
      <c r="AG24" s="83">
        <v>0.14</v>
      </c>
      <c r="AH24" s="84">
        <v>10.9968211279</v>
      </c>
      <c r="AI24" s="126">
        <v>0</v>
      </c>
      <c r="AJ24" s="84">
        <v>0</v>
      </c>
      <c r="AK24" s="84">
        <v>0</v>
      </c>
      <c r="AL24" s="126">
        <v>3.2560502350999996</v>
      </c>
      <c r="AM24" s="85">
        <v>0.884054688</v>
      </c>
      <c r="AN24" s="77">
        <v>36.77</v>
      </c>
      <c r="AO24" s="78">
        <v>0.91</v>
      </c>
      <c r="AP24" s="83">
        <v>43.59038955471949</v>
      </c>
      <c r="AQ24" s="84">
        <v>59.78899639004645</v>
      </c>
      <c r="AR24" s="84">
        <v>1.7423995361254139</v>
      </c>
      <c r="AS24" s="195">
        <v>121</v>
      </c>
      <c r="AT24" s="83">
        <v>252.7442687951578</v>
      </c>
      <c r="AU24" s="84">
        <v>839.8740596884671</v>
      </c>
      <c r="AV24" s="85">
        <v>1147.650594856239</v>
      </c>
      <c r="AW24" s="84"/>
    </row>
    <row r="25" spans="1:49" s="96" customFormat="1" ht="12.75">
      <c r="A25" s="140" t="s">
        <v>22</v>
      </c>
      <c r="B25" s="151">
        <v>39152</v>
      </c>
      <c r="C25" s="122">
        <v>71</v>
      </c>
      <c r="D25" s="98">
        <v>0.6458333333333334</v>
      </c>
      <c r="E25" s="123" t="s">
        <v>208</v>
      </c>
      <c r="F25" s="78">
        <v>-3.5794</v>
      </c>
      <c r="G25" s="171">
        <v>317.4</v>
      </c>
      <c r="H25" s="160">
        <v>7.27</v>
      </c>
      <c r="I25" s="126">
        <v>-37.9</v>
      </c>
      <c r="J25" s="126">
        <f>I25+(-0.7443*N25+224.98)</f>
        <v>161.92265999999998</v>
      </c>
      <c r="K25" s="161">
        <f>0.0169*J25</f>
        <v>2.7364929539999996</v>
      </c>
      <c r="L25" s="160">
        <v>4.4</v>
      </c>
      <c r="M25" s="126">
        <v>62.3</v>
      </c>
      <c r="N25" s="126">
        <v>33.8</v>
      </c>
      <c r="O25" s="160">
        <v>0.23</v>
      </c>
      <c r="P25" s="160">
        <v>0.67</v>
      </c>
      <c r="Q25" s="160">
        <f>P25-O25</f>
        <v>0.44000000000000006</v>
      </c>
      <c r="R25" s="160">
        <v>0.01</v>
      </c>
      <c r="S25" s="126">
        <v>0.3</v>
      </c>
      <c r="T25" s="161">
        <v>0.023</v>
      </c>
      <c r="U25" s="160">
        <v>0.62</v>
      </c>
      <c r="V25" s="161">
        <v>0.151</v>
      </c>
      <c r="W25" s="161">
        <v>0.609</v>
      </c>
      <c r="X25" s="161">
        <v>177.1018425</v>
      </c>
      <c r="Y25" s="172">
        <v>18.152783</v>
      </c>
      <c r="Z25" s="83">
        <v>-0.01</v>
      </c>
      <c r="AA25" s="84">
        <v>18.4</v>
      </c>
      <c r="AB25" s="126">
        <v>0</v>
      </c>
      <c r="AC25" s="84">
        <v>2.4</v>
      </c>
      <c r="AD25" s="126">
        <v>0.3</v>
      </c>
      <c r="AE25" s="84">
        <v>30.6</v>
      </c>
      <c r="AF25" s="85">
        <v>6.8</v>
      </c>
      <c r="AG25" s="83">
        <v>0.13</v>
      </c>
      <c r="AH25" s="84">
        <v>10.6763926143</v>
      </c>
      <c r="AI25" s="126">
        <v>0</v>
      </c>
      <c r="AJ25" s="84">
        <v>0</v>
      </c>
      <c r="AK25" s="84">
        <v>0</v>
      </c>
      <c r="AL25" s="126">
        <v>3.3046222487</v>
      </c>
      <c r="AM25" s="85">
        <v>1.5993358260000001</v>
      </c>
      <c r="AN25" s="77">
        <v>36.6</v>
      </c>
      <c r="AO25" s="78">
        <v>0.97</v>
      </c>
      <c r="AP25" s="83">
        <v>94.97612799138051</v>
      </c>
      <c r="AQ25" s="84">
        <v>19.06248614243336</v>
      </c>
      <c r="AR25" s="84">
        <v>2.290081182927405</v>
      </c>
      <c r="AS25" s="196">
        <v>116</v>
      </c>
      <c r="AT25" s="83">
        <v>224.7759880386697</v>
      </c>
      <c r="AU25" s="84">
        <v>807.612008657707</v>
      </c>
      <c r="AV25" s="85">
        <v>1153.304640444976</v>
      </c>
      <c r="AW25" s="84"/>
    </row>
    <row r="26" spans="1:49" s="96" customFormat="1" ht="12.75">
      <c r="A26" s="140" t="s">
        <v>23</v>
      </c>
      <c r="B26" s="151">
        <v>39156</v>
      </c>
      <c r="C26" s="122">
        <v>75</v>
      </c>
      <c r="D26" s="98">
        <v>0.3333333333333333</v>
      </c>
      <c r="E26" s="123" t="s">
        <v>208</v>
      </c>
      <c r="F26" s="78">
        <v>-1.11772</v>
      </c>
      <c r="G26" s="171">
        <v>326.2</v>
      </c>
      <c r="H26" s="160">
        <v>7.27</v>
      </c>
      <c r="I26" s="126">
        <v>-14.6</v>
      </c>
      <c r="J26" s="126">
        <f>I26+(-0.7443*N26+224.98)</f>
        <v>186.11581999999999</v>
      </c>
      <c r="K26" s="161">
        <f>0.0169*J26</f>
        <v>3.1453573579999996</v>
      </c>
      <c r="L26" s="160">
        <v>4.76</v>
      </c>
      <c r="M26" s="126">
        <v>63</v>
      </c>
      <c r="N26" s="126">
        <v>32.6</v>
      </c>
      <c r="O26" s="160">
        <v>0.29</v>
      </c>
      <c r="P26" s="160">
        <v>0.54</v>
      </c>
      <c r="Q26" s="160">
        <f>P26-O26</f>
        <v>0.25000000000000006</v>
      </c>
      <c r="R26" s="160">
        <v>0.02</v>
      </c>
      <c r="S26" s="126">
        <v>0.1</v>
      </c>
      <c r="T26" s="161">
        <v>0.028</v>
      </c>
      <c r="U26" s="160">
        <v>0.56</v>
      </c>
      <c r="V26" s="161">
        <v>0.156</v>
      </c>
      <c r="W26" s="161">
        <v>0.613</v>
      </c>
      <c r="X26" s="161">
        <v>178.77981000000003</v>
      </c>
      <c r="Y26" s="172">
        <v>38.25586499999999</v>
      </c>
      <c r="Z26" s="83">
        <v>0</v>
      </c>
      <c r="AA26" s="84">
        <v>17.8</v>
      </c>
      <c r="AB26" s="126">
        <v>0.2</v>
      </c>
      <c r="AC26" s="84">
        <v>3.1</v>
      </c>
      <c r="AD26" s="126">
        <v>0.3</v>
      </c>
      <c r="AE26" s="84">
        <v>32.6</v>
      </c>
      <c r="AF26" s="85">
        <v>7.5</v>
      </c>
      <c r="AG26" s="83">
        <v>0.14</v>
      </c>
      <c r="AH26" s="84">
        <v>11.0011082991</v>
      </c>
      <c r="AI26" s="126">
        <v>0</v>
      </c>
      <c r="AJ26" s="84">
        <v>0</v>
      </c>
      <c r="AK26" s="84">
        <v>0</v>
      </c>
      <c r="AL26" s="126">
        <v>3.2715718703</v>
      </c>
      <c r="AM26" s="85">
        <v>0.753975915</v>
      </c>
      <c r="AN26" s="77">
        <v>36.96</v>
      </c>
      <c r="AO26" s="78">
        <v>1.17</v>
      </c>
      <c r="AP26" s="83">
        <v>129.79986099829836</v>
      </c>
      <c r="AQ26" s="84">
        <v>18.72269443660291</v>
      </c>
      <c r="AR26" s="84">
        <v>0.6676576520149168</v>
      </c>
      <c r="AS26" s="195">
        <v>136</v>
      </c>
      <c r="AT26" s="83">
        <v>44.31941282098423</v>
      </c>
      <c r="AU26" s="84">
        <v>224.0991476021878</v>
      </c>
      <c r="AV26" s="85">
        <v>1022.6634792337838</v>
      </c>
      <c r="AW26" s="84"/>
    </row>
    <row r="27" spans="1:49" s="96" customFormat="1" ht="12.75">
      <c r="A27" s="140" t="s">
        <v>24</v>
      </c>
      <c r="B27" s="151">
        <v>39165</v>
      </c>
      <c r="C27" s="122">
        <v>84</v>
      </c>
      <c r="D27" s="98">
        <v>0.5416666666666666</v>
      </c>
      <c r="E27" s="123" t="s">
        <v>208</v>
      </c>
      <c r="F27" s="78">
        <v>-6.35684</v>
      </c>
      <c r="G27" s="171">
        <v>318</v>
      </c>
      <c r="H27" s="160">
        <v>7.17</v>
      </c>
      <c r="I27" s="126">
        <v>-28.4</v>
      </c>
      <c r="J27" s="126">
        <f>I27+(-0.7443*N27+224.98)</f>
        <v>172.39024999999998</v>
      </c>
      <c r="K27" s="161">
        <f>0.0169*J27</f>
        <v>2.9133952249999995</v>
      </c>
      <c r="L27" s="160">
        <v>2.77</v>
      </c>
      <c r="M27" s="126">
        <v>39</v>
      </c>
      <c r="N27" s="126">
        <v>32.5</v>
      </c>
      <c r="O27" s="160">
        <v>0.24</v>
      </c>
      <c r="P27" s="160">
        <v>0.34</v>
      </c>
      <c r="Q27" s="160">
        <f>P27-O27</f>
        <v>0.10000000000000003</v>
      </c>
      <c r="R27" s="160">
        <v>0.02</v>
      </c>
      <c r="S27" s="126">
        <v>0.3</v>
      </c>
      <c r="T27" s="161">
        <v>0.022</v>
      </c>
      <c r="U27" s="160">
        <v>0.5</v>
      </c>
      <c r="V27" s="161">
        <v>0.139</v>
      </c>
      <c r="W27" s="161">
        <v>0.669</v>
      </c>
      <c r="X27" s="161">
        <v>169.77980250000002</v>
      </c>
      <c r="Y27" s="172">
        <v>49.50759</v>
      </c>
      <c r="Z27" s="83">
        <v>0</v>
      </c>
      <c r="AA27" s="84">
        <v>15.6</v>
      </c>
      <c r="AB27" s="126">
        <v>0.36</v>
      </c>
      <c r="AC27" s="84">
        <v>3.6</v>
      </c>
      <c r="AD27" s="126">
        <v>0.6</v>
      </c>
      <c r="AE27" s="84">
        <v>27.1</v>
      </c>
      <c r="AF27" s="85">
        <v>6.6</v>
      </c>
      <c r="AG27" s="83">
        <v>0.13</v>
      </c>
      <c r="AH27" s="84">
        <v>10.6805985892</v>
      </c>
      <c r="AI27" s="126">
        <v>0</v>
      </c>
      <c r="AJ27" s="84">
        <v>0</v>
      </c>
      <c r="AK27" s="84">
        <v>0</v>
      </c>
      <c r="AL27" s="126">
        <v>2.4047607921</v>
      </c>
      <c r="AM27" s="85">
        <v>0.2312685045</v>
      </c>
      <c r="AN27" s="77">
        <v>36.34</v>
      </c>
      <c r="AO27" s="78">
        <v>1.17</v>
      </c>
      <c r="AP27" s="83">
        <v>86.60138828753136</v>
      </c>
      <c r="AQ27" s="84">
        <v>38.641614658967754</v>
      </c>
      <c r="AR27" s="84">
        <v>0</v>
      </c>
      <c r="AS27" s="196">
        <v>131</v>
      </c>
      <c r="AT27" s="83">
        <v>260.288358132583</v>
      </c>
      <c r="AU27" s="84">
        <v>904.0156291181621</v>
      </c>
      <c r="AV27" s="85">
        <v>1207.0461307857545</v>
      </c>
      <c r="AW27" s="84"/>
    </row>
    <row r="28" spans="1:49" s="96" customFormat="1" ht="12.75">
      <c r="A28" s="140" t="s">
        <v>25</v>
      </c>
      <c r="B28" s="151">
        <v>39174</v>
      </c>
      <c r="C28" s="122">
        <v>93</v>
      </c>
      <c r="D28" s="98">
        <v>0.3958333333333333</v>
      </c>
      <c r="E28" s="123" t="s">
        <v>208</v>
      </c>
      <c r="F28" s="78">
        <v>3.73628</v>
      </c>
      <c r="G28" s="171">
        <v>325.5</v>
      </c>
      <c r="H28" s="160">
        <v>7.18</v>
      </c>
      <c r="I28" s="126">
        <v>34.9</v>
      </c>
      <c r="J28" s="126">
        <f>I28+(-0.7443*N28+224.98)</f>
        <v>235.98797</v>
      </c>
      <c r="K28" s="161">
        <f>0.0169*J28</f>
        <v>3.9881966929999995</v>
      </c>
      <c r="L28" s="160">
        <v>2.74</v>
      </c>
      <c r="M28" s="126">
        <v>38</v>
      </c>
      <c r="N28" s="126">
        <v>32.1</v>
      </c>
      <c r="O28" s="160">
        <v>0.37</v>
      </c>
      <c r="P28" s="160">
        <v>0.36</v>
      </c>
      <c r="Q28" s="160">
        <f>P28-O28</f>
        <v>-0.010000000000000009</v>
      </c>
      <c r="R28" s="160">
        <v>0.02</v>
      </c>
      <c r="S28" s="126">
        <v>0.4</v>
      </c>
      <c r="T28" s="161">
        <v>0.014</v>
      </c>
      <c r="U28" s="160">
        <v>0.51</v>
      </c>
      <c r="V28" s="161">
        <v>0.148</v>
      </c>
      <c r="W28" s="161">
        <v>0.676</v>
      </c>
      <c r="X28" s="161">
        <v>184.11879750000003</v>
      </c>
      <c r="Y28" s="172">
        <v>45.15692299999999</v>
      </c>
      <c r="Z28" s="83">
        <v>0</v>
      </c>
      <c r="AA28" s="84">
        <v>20.4</v>
      </c>
      <c r="AB28" s="126">
        <v>0.07</v>
      </c>
      <c r="AC28" s="84">
        <v>5.4</v>
      </c>
      <c r="AD28" s="126">
        <v>0.5</v>
      </c>
      <c r="AE28" s="84">
        <v>31.7</v>
      </c>
      <c r="AF28" s="85">
        <v>7.5</v>
      </c>
      <c r="AG28" s="83">
        <v>0.14</v>
      </c>
      <c r="AH28" s="84">
        <v>11.0832818607</v>
      </c>
      <c r="AI28" s="126">
        <v>0</v>
      </c>
      <c r="AJ28" s="84">
        <v>0</v>
      </c>
      <c r="AK28" s="84">
        <v>0</v>
      </c>
      <c r="AL28" s="126">
        <v>2.8911412748</v>
      </c>
      <c r="AM28" s="85">
        <v>0.6238826550000001</v>
      </c>
      <c r="AN28" s="77">
        <v>35.37136104</v>
      </c>
      <c r="AO28" s="78">
        <v>1.27</v>
      </c>
      <c r="AP28" s="83">
        <v>64.91936135800262</v>
      </c>
      <c r="AQ28" s="84">
        <v>36.275489613885775</v>
      </c>
      <c r="AR28" s="84">
        <v>2.791244721088558</v>
      </c>
      <c r="AS28" s="196">
        <v>118</v>
      </c>
      <c r="AT28" s="83">
        <v>232.10931246558064</v>
      </c>
      <c r="AU28" s="84">
        <v>784.3821229460399</v>
      </c>
      <c r="AV28" s="85">
        <v>1160.1563718603893</v>
      </c>
      <c r="AW28" s="84"/>
    </row>
    <row r="29" spans="1:49" s="96" customFormat="1" ht="12.75">
      <c r="A29" s="140" t="s">
        <v>26</v>
      </c>
      <c r="B29" s="151">
        <v>39181</v>
      </c>
      <c r="C29" s="122">
        <v>100</v>
      </c>
      <c r="D29" s="98">
        <v>0.5520833333333334</v>
      </c>
      <c r="E29" s="123" t="s">
        <v>208</v>
      </c>
      <c r="F29" s="78">
        <v>-0.438976</v>
      </c>
      <c r="G29" s="171">
        <v>357</v>
      </c>
      <c r="H29" s="160">
        <v>7.14</v>
      </c>
      <c r="I29" s="126">
        <v>6.3</v>
      </c>
      <c r="J29" s="126">
        <f>I29+(-0.7443*N29+224.98)</f>
        <v>206.42038</v>
      </c>
      <c r="K29" s="161">
        <f>0.0169*J29</f>
        <v>3.4885044219999997</v>
      </c>
      <c r="L29" s="160">
        <v>2.7</v>
      </c>
      <c r="M29" s="126">
        <v>38.6</v>
      </c>
      <c r="N29" s="126">
        <v>33.4</v>
      </c>
      <c r="O29" s="160">
        <v>0.2</v>
      </c>
      <c r="P29" s="160">
        <v>0.41</v>
      </c>
      <c r="Q29" s="160">
        <f>P29-O29</f>
        <v>0.20999999999999996</v>
      </c>
      <c r="R29" s="160">
        <v>0.03</v>
      </c>
      <c r="S29" s="126">
        <v>0.3</v>
      </c>
      <c r="T29" s="161">
        <v>0.019</v>
      </c>
      <c r="U29" s="160">
        <v>0.72</v>
      </c>
      <c r="V29" s="161">
        <v>0.184</v>
      </c>
      <c r="W29" s="161">
        <v>0.656</v>
      </c>
      <c r="X29" s="161">
        <v>170.23743</v>
      </c>
      <c r="Y29" s="172">
        <v>38.105842</v>
      </c>
      <c r="Z29" s="83">
        <v>0</v>
      </c>
      <c r="AA29" s="84">
        <v>18</v>
      </c>
      <c r="AB29" s="126">
        <v>0.31</v>
      </c>
      <c r="AC29" s="84">
        <v>2.8</v>
      </c>
      <c r="AD29" s="126">
        <v>0.6</v>
      </c>
      <c r="AE29" s="84">
        <v>30.8</v>
      </c>
      <c r="AF29" s="85">
        <v>7.3</v>
      </c>
      <c r="AG29" s="83">
        <v>0.14</v>
      </c>
      <c r="AH29" s="84">
        <v>11.3658514831</v>
      </c>
      <c r="AI29" s="126">
        <v>0</v>
      </c>
      <c r="AJ29" s="84">
        <v>0</v>
      </c>
      <c r="AK29" s="84">
        <v>0</v>
      </c>
      <c r="AL29" s="126">
        <v>2.6254336273999996</v>
      </c>
      <c r="AM29" s="85">
        <v>0.714556788</v>
      </c>
      <c r="AN29" s="77">
        <v>36.013115600000006</v>
      </c>
      <c r="AO29" s="78">
        <v>1.6</v>
      </c>
      <c r="AP29" s="83">
        <v>88.49999762270382</v>
      </c>
      <c r="AQ29" s="84">
        <v>50.267241792610996</v>
      </c>
      <c r="AR29" s="84">
        <v>11.608947991170083</v>
      </c>
      <c r="AS29" s="195">
        <v>144</v>
      </c>
      <c r="AT29" s="83">
        <v>221.98348835813007</v>
      </c>
      <c r="AU29" s="84">
        <v>777.6155745404692</v>
      </c>
      <c r="AV29" s="85">
        <v>1184.1172767350702</v>
      </c>
      <c r="AW29" s="84"/>
    </row>
    <row r="30" spans="1:49" s="96" customFormat="1" ht="12.75">
      <c r="A30" s="140" t="s">
        <v>27</v>
      </c>
      <c r="B30" s="151">
        <v>39187</v>
      </c>
      <c r="C30" s="122">
        <v>106</v>
      </c>
      <c r="D30" s="98">
        <v>0.5</v>
      </c>
      <c r="E30" s="123" t="s">
        <v>208</v>
      </c>
      <c r="F30" s="78">
        <v>0.279109</v>
      </c>
      <c r="G30" s="171">
        <v>354.9</v>
      </c>
      <c r="H30" s="160">
        <v>7.05</v>
      </c>
      <c r="I30" s="126">
        <v>77.7</v>
      </c>
      <c r="J30" s="126">
        <f>I30+(-0.7443*N30+224.98)</f>
        <v>277.22494</v>
      </c>
      <c r="K30" s="161">
        <f>0.0169*J30</f>
        <v>4.685101486</v>
      </c>
      <c r="L30" s="160">
        <v>2.28</v>
      </c>
      <c r="M30" s="126">
        <v>33</v>
      </c>
      <c r="N30" s="126">
        <v>34.2</v>
      </c>
      <c r="O30" s="160">
        <v>0.32</v>
      </c>
      <c r="P30" s="160">
        <v>0.59</v>
      </c>
      <c r="Q30" s="160">
        <f>P30-O30</f>
        <v>0.26999999999999996</v>
      </c>
      <c r="R30" s="160">
        <v>0.02</v>
      </c>
      <c r="S30" s="126">
        <v>0.5</v>
      </c>
      <c r="T30" s="161">
        <v>0.026</v>
      </c>
      <c r="U30" s="160">
        <v>0.76</v>
      </c>
      <c r="V30" s="161">
        <v>0.442</v>
      </c>
      <c r="W30" s="161">
        <v>0.982</v>
      </c>
      <c r="X30" s="161">
        <v>189.45778500000003</v>
      </c>
      <c r="Y30" s="172">
        <v>17.702713999999997</v>
      </c>
      <c r="Z30" s="83">
        <v>0.01</v>
      </c>
      <c r="AA30" s="84">
        <v>17.8</v>
      </c>
      <c r="AB30" s="126">
        <v>0</v>
      </c>
      <c r="AC30" s="84">
        <v>2.7</v>
      </c>
      <c r="AD30" s="126">
        <v>0.4</v>
      </c>
      <c r="AE30" s="84">
        <v>30.3</v>
      </c>
      <c r="AF30" s="85">
        <v>7.1</v>
      </c>
      <c r="AG30" s="83">
        <v>0.14</v>
      </c>
      <c r="AH30" s="84">
        <v>11.5953034776</v>
      </c>
      <c r="AI30" s="126">
        <v>0</v>
      </c>
      <c r="AJ30" s="84">
        <v>0</v>
      </c>
      <c r="AK30" s="84">
        <v>0</v>
      </c>
      <c r="AL30" s="126">
        <v>2.1394235795</v>
      </c>
      <c r="AM30" s="85">
        <v>0.3228253314</v>
      </c>
      <c r="AN30" s="77">
        <v>35.8578524</v>
      </c>
      <c r="AO30" s="78">
        <v>1.21</v>
      </c>
      <c r="AP30" s="83">
        <v>4.23663422122131</v>
      </c>
      <c r="AQ30" s="84">
        <v>7.312949607535092</v>
      </c>
      <c r="AR30" s="84">
        <v>0.21913270965751588</v>
      </c>
      <c r="AS30" s="195">
        <v>17</v>
      </c>
      <c r="AT30" s="83">
        <v>0</v>
      </c>
      <c r="AU30" s="84">
        <v>118.39982028194507</v>
      </c>
      <c r="AV30" s="85">
        <v>206.35809291655303</v>
      </c>
      <c r="AW30" s="84"/>
    </row>
    <row r="31" spans="1:49" s="96" customFormat="1" ht="12.75">
      <c r="A31" s="140" t="s">
        <v>28</v>
      </c>
      <c r="B31" s="151">
        <v>39195</v>
      </c>
      <c r="C31" s="122">
        <v>114</v>
      </c>
      <c r="D31" s="98">
        <v>0.5</v>
      </c>
      <c r="E31" s="101" t="s">
        <v>219</v>
      </c>
      <c r="F31" s="78">
        <v>0.758828</v>
      </c>
      <c r="G31" s="171">
        <v>348.6</v>
      </c>
      <c r="H31" s="160">
        <v>7.19</v>
      </c>
      <c r="I31" s="126">
        <v>-33</v>
      </c>
      <c r="J31" s="126">
        <f>I31+(-0.7443*N31+224.98)</f>
        <v>168.23683</v>
      </c>
      <c r="K31" s="161">
        <f>0.0169*J31</f>
        <v>2.8432024269999996</v>
      </c>
      <c r="L31" s="160">
        <v>3.03</v>
      </c>
      <c r="M31" s="126">
        <v>42.3</v>
      </c>
      <c r="N31" s="126">
        <v>31.9</v>
      </c>
      <c r="O31" s="160">
        <v>0.25</v>
      </c>
      <c r="P31" s="160">
        <v>0.42</v>
      </c>
      <c r="Q31" s="160">
        <f>P31-O31</f>
        <v>0.16999999999999998</v>
      </c>
      <c r="R31" s="160">
        <v>0</v>
      </c>
      <c r="S31" s="126">
        <v>0.3</v>
      </c>
      <c r="T31" s="161">
        <v>0.018</v>
      </c>
      <c r="U31" s="160">
        <v>0.54</v>
      </c>
      <c r="V31" s="161">
        <v>0.191</v>
      </c>
      <c r="W31" s="161">
        <v>0.693</v>
      </c>
      <c r="X31" s="161">
        <v>186.2543925</v>
      </c>
      <c r="Y31" s="172">
        <v>62.559591</v>
      </c>
      <c r="Z31" s="83">
        <v>0.06</v>
      </c>
      <c r="AA31" s="84">
        <v>19</v>
      </c>
      <c r="AB31" s="126">
        <v>0</v>
      </c>
      <c r="AC31" s="84">
        <v>2.8</v>
      </c>
      <c r="AD31" s="126">
        <v>0.3</v>
      </c>
      <c r="AE31" s="84">
        <v>30.9</v>
      </c>
      <c r="AF31" s="85">
        <v>7.6</v>
      </c>
      <c r="AG31" s="83">
        <v>0.14</v>
      </c>
      <c r="AH31" s="84">
        <v>12.254743088100001</v>
      </c>
      <c r="AI31" s="126">
        <v>0</v>
      </c>
      <c r="AJ31" s="84">
        <v>0</v>
      </c>
      <c r="AK31" s="84">
        <v>0</v>
      </c>
      <c r="AL31" s="126">
        <v>3.2340228462</v>
      </c>
      <c r="AM31" s="85">
        <v>0.390805558</v>
      </c>
      <c r="AN31" s="77">
        <v>35.41794</v>
      </c>
      <c r="AO31" s="78">
        <v>0.77</v>
      </c>
      <c r="AP31" s="83">
        <v>14.286080238661311</v>
      </c>
      <c r="AQ31" s="84">
        <v>13.835267366755351</v>
      </c>
      <c r="AR31" s="84">
        <v>0.7826155162946105</v>
      </c>
      <c r="AS31" s="195">
        <v>33</v>
      </c>
      <c r="AT31" s="83">
        <v>15.696326978816032</v>
      </c>
      <c r="AU31" s="84">
        <v>256.47758695345385</v>
      </c>
      <c r="AV31" s="85">
        <v>314.8521878020826</v>
      </c>
      <c r="AW31" s="84"/>
    </row>
    <row r="32" spans="1:49" s="96" customFormat="1" ht="12.75">
      <c r="A32" s="140" t="s">
        <v>29</v>
      </c>
      <c r="B32" s="151">
        <v>39201</v>
      </c>
      <c r="C32" s="122">
        <v>120</v>
      </c>
      <c r="D32" s="98">
        <v>0.5416666666666666</v>
      </c>
      <c r="E32" s="123" t="s">
        <v>208</v>
      </c>
      <c r="F32" s="78">
        <v>-1.82637</v>
      </c>
      <c r="G32" s="171">
        <v>333.9</v>
      </c>
      <c r="H32" s="160">
        <v>7.09</v>
      </c>
      <c r="I32" s="126">
        <v>-1.7</v>
      </c>
      <c r="J32" s="126">
        <f>I32+(-0.7443*N32+224.98)</f>
        <v>198.12266</v>
      </c>
      <c r="K32" s="161">
        <f>0.0169*J32</f>
        <v>3.3482729539999996</v>
      </c>
      <c r="L32" s="160">
        <v>0.85</v>
      </c>
      <c r="M32" s="126">
        <v>12.3</v>
      </c>
      <c r="N32" s="126">
        <v>33.8</v>
      </c>
      <c r="O32" s="160">
        <v>0.2</v>
      </c>
      <c r="P32" s="160">
        <v>0.47</v>
      </c>
      <c r="Q32" s="160">
        <f>P32-O32</f>
        <v>0.26999999999999996</v>
      </c>
      <c r="R32" s="160">
        <v>0.02</v>
      </c>
      <c r="S32" s="126">
        <v>0.2</v>
      </c>
      <c r="T32" s="161">
        <v>0.019</v>
      </c>
      <c r="U32" s="160">
        <v>0.56</v>
      </c>
      <c r="V32" s="161">
        <v>0.22</v>
      </c>
      <c r="W32" s="161">
        <v>0.678</v>
      </c>
      <c r="X32" s="161">
        <v>171.00014250000004</v>
      </c>
      <c r="Y32" s="172">
        <v>31.954899</v>
      </c>
      <c r="Z32" s="83">
        <v>0</v>
      </c>
      <c r="AA32" s="84">
        <v>18.7</v>
      </c>
      <c r="AB32" s="126">
        <v>0</v>
      </c>
      <c r="AC32" s="84">
        <v>2.8</v>
      </c>
      <c r="AD32" s="126">
        <v>-0.1</v>
      </c>
      <c r="AE32" s="84">
        <v>29.3</v>
      </c>
      <c r="AF32" s="85">
        <v>7</v>
      </c>
      <c r="AG32" s="83">
        <v>0.93</v>
      </c>
      <c r="AH32" s="84">
        <v>12.034657751100001</v>
      </c>
      <c r="AI32" s="126">
        <v>0</v>
      </c>
      <c r="AJ32" s="84">
        <v>0</v>
      </c>
      <c r="AK32" s="84">
        <v>0</v>
      </c>
      <c r="AL32" s="126">
        <v>2.2530315123999998</v>
      </c>
      <c r="AM32" s="85">
        <v>0.2819894506</v>
      </c>
      <c r="AN32" s="77">
        <v>36.22</v>
      </c>
      <c r="AO32" s="78">
        <v>1.34</v>
      </c>
      <c r="AP32" s="83">
        <v>100.80355508725948</v>
      </c>
      <c r="AQ32" s="84">
        <v>27.98513701299503</v>
      </c>
      <c r="AR32" s="84">
        <v>2.896243950210982</v>
      </c>
      <c r="AS32" s="196">
        <v>133</v>
      </c>
      <c r="AT32" s="83">
        <v>255.69077340435013</v>
      </c>
      <c r="AU32" s="84">
        <v>865.8180463826584</v>
      </c>
      <c r="AV32" s="85">
        <v>1220.6506643750513</v>
      </c>
      <c r="AW32" s="84"/>
    </row>
    <row r="33" spans="1:49" s="96" customFormat="1" ht="12.75">
      <c r="A33" s="140" t="s">
        <v>30</v>
      </c>
      <c r="B33" s="151">
        <v>39216</v>
      </c>
      <c r="C33" s="122">
        <v>135</v>
      </c>
      <c r="D33" s="98">
        <v>0.625</v>
      </c>
      <c r="E33" s="123" t="s">
        <v>210</v>
      </c>
      <c r="F33" s="78">
        <v>1.09114</v>
      </c>
      <c r="G33" s="171">
        <v>312</v>
      </c>
      <c r="H33" s="160">
        <v>7.13</v>
      </c>
      <c r="I33" s="126">
        <v>6.5</v>
      </c>
      <c r="J33" s="126">
        <f>I33+(-0.7443*N33+224.98)</f>
        <v>211.90491</v>
      </c>
      <c r="K33" s="161">
        <f>0.0169*J33</f>
        <v>3.581192979</v>
      </c>
      <c r="L33" s="160">
        <v>1.99</v>
      </c>
      <c r="M33" s="126">
        <v>25.2</v>
      </c>
      <c r="N33" s="126">
        <v>26.3</v>
      </c>
      <c r="O33" s="160">
        <v>0.49</v>
      </c>
      <c r="P33" s="160">
        <v>0.68</v>
      </c>
      <c r="Q33" s="160">
        <f>P33-O33</f>
        <v>0.19000000000000006</v>
      </c>
      <c r="R33" s="160">
        <v>0.03</v>
      </c>
      <c r="S33" s="126">
        <v>0.2</v>
      </c>
      <c r="T33" s="161">
        <v>0.007</v>
      </c>
      <c r="U33" s="160">
        <v>0.72</v>
      </c>
      <c r="V33" s="161">
        <v>0.166</v>
      </c>
      <c r="W33" s="161">
        <v>0.654</v>
      </c>
      <c r="X33" s="161">
        <v>191.1357525</v>
      </c>
      <c r="Y33" s="172">
        <v>97.36492700000001</v>
      </c>
      <c r="Z33" s="83">
        <v>0.02</v>
      </c>
      <c r="AA33" s="84">
        <v>18.4</v>
      </c>
      <c r="AB33" s="126">
        <v>0.5</v>
      </c>
      <c r="AC33" s="84">
        <v>2.8</v>
      </c>
      <c r="AD33" s="126">
        <v>0</v>
      </c>
      <c r="AE33" s="84">
        <v>31.2</v>
      </c>
      <c r="AF33" s="85">
        <v>7.4</v>
      </c>
      <c r="AG33" s="83">
        <v>0.83</v>
      </c>
      <c r="AH33" s="84">
        <v>11.7950646721</v>
      </c>
      <c r="AI33" s="126">
        <v>0</v>
      </c>
      <c r="AJ33" s="84">
        <v>0</v>
      </c>
      <c r="AK33" s="84">
        <v>0.14608628799999998</v>
      </c>
      <c r="AL33" s="126">
        <v>2.801235745</v>
      </c>
      <c r="AM33" s="85">
        <v>0.930754638</v>
      </c>
      <c r="AN33" s="77">
        <v>35.31</v>
      </c>
      <c r="AO33" s="78">
        <v>1.66</v>
      </c>
      <c r="AP33" s="83">
        <v>97.96839392237348</v>
      </c>
      <c r="AQ33" s="84">
        <v>43.19050856426315</v>
      </c>
      <c r="AR33" s="84">
        <v>10.686486515247985</v>
      </c>
      <c r="AS33" s="85">
        <v>149</v>
      </c>
      <c r="AT33" s="83">
        <v>292.6841835607737</v>
      </c>
      <c r="AU33" s="84">
        <v>1082.2119419142575</v>
      </c>
      <c r="AV33" s="85">
        <v>1331.5825896976194</v>
      </c>
      <c r="AW33" s="84"/>
    </row>
    <row r="34" spans="1:49" s="96" customFormat="1" ht="12.75">
      <c r="A34" s="140" t="s">
        <v>31</v>
      </c>
      <c r="B34" s="151">
        <v>39224</v>
      </c>
      <c r="C34" s="122">
        <v>143</v>
      </c>
      <c r="D34" s="98">
        <v>0.4583333333333333</v>
      </c>
      <c r="E34" s="123" t="s">
        <v>208</v>
      </c>
      <c r="F34" s="78">
        <v>2.38287</v>
      </c>
      <c r="G34" s="171">
        <v>331.1</v>
      </c>
      <c r="H34" s="160">
        <v>6.99</v>
      </c>
      <c r="I34" s="126">
        <v>-0.7</v>
      </c>
      <c r="J34" s="126">
        <f>I34+(-0.7443*N34+224.98)</f>
        <v>200.76012</v>
      </c>
      <c r="K34" s="161">
        <f>0.0169*J34</f>
        <v>3.3928460279999997</v>
      </c>
      <c r="L34" s="160">
        <v>2</v>
      </c>
      <c r="M34" s="126">
        <v>27.7</v>
      </c>
      <c r="N34" s="126">
        <v>31.6</v>
      </c>
      <c r="O34" s="160">
        <v>0.88</v>
      </c>
      <c r="P34" s="160">
        <v>1.08</v>
      </c>
      <c r="Q34" s="160">
        <f>P34-O34</f>
        <v>0.20000000000000007</v>
      </c>
      <c r="R34" s="160">
        <v>0.03</v>
      </c>
      <c r="S34" s="126">
        <v>0.5</v>
      </c>
      <c r="T34" s="161">
        <v>0.016</v>
      </c>
      <c r="U34" s="160">
        <v>0.66</v>
      </c>
      <c r="V34" s="161">
        <v>0.201</v>
      </c>
      <c r="W34" s="161">
        <v>0.696</v>
      </c>
      <c r="X34" s="161">
        <v>168.101835</v>
      </c>
      <c r="Y34" s="172">
        <v>27.904278</v>
      </c>
      <c r="Z34" s="83">
        <v>0</v>
      </c>
      <c r="AA34" s="84">
        <v>20.4</v>
      </c>
      <c r="AB34" s="126">
        <v>0</v>
      </c>
      <c r="AC34" s="84">
        <v>2.7</v>
      </c>
      <c r="AD34" s="126">
        <v>0.3</v>
      </c>
      <c r="AE34" s="84">
        <v>31.2</v>
      </c>
      <c r="AF34" s="85">
        <v>7.5</v>
      </c>
      <c r="AG34" s="83">
        <v>0.23</v>
      </c>
      <c r="AH34" s="84">
        <v>13.8817841796</v>
      </c>
      <c r="AI34" s="126">
        <v>0</v>
      </c>
      <c r="AJ34" s="84">
        <v>0</v>
      </c>
      <c r="AK34" s="84">
        <v>0</v>
      </c>
      <c r="AL34" s="126">
        <v>3.0732946084</v>
      </c>
      <c r="AM34" s="85">
        <v>1.2459647915</v>
      </c>
      <c r="AN34" s="77">
        <v>36.29</v>
      </c>
      <c r="AO34" s="78">
        <v>1.11</v>
      </c>
      <c r="AP34" s="83">
        <v>125.9912220524565</v>
      </c>
      <c r="AQ34" s="84">
        <v>29.552106626776876</v>
      </c>
      <c r="AR34" s="84">
        <v>5.097840260575198</v>
      </c>
      <c r="AS34" s="85">
        <v>156</v>
      </c>
      <c r="AT34" s="83">
        <v>284.73818664697086</v>
      </c>
      <c r="AU34" s="84">
        <v>1024.4260750637386</v>
      </c>
      <c r="AV34" s="85">
        <v>1282.7662912242554</v>
      </c>
      <c r="AW34" s="84"/>
    </row>
    <row r="35" spans="1:49" s="96" customFormat="1" ht="12.75">
      <c r="A35" s="140" t="s">
        <v>32</v>
      </c>
      <c r="B35" s="151">
        <v>39231</v>
      </c>
      <c r="C35" s="122">
        <v>150</v>
      </c>
      <c r="D35" s="98">
        <v>0.5</v>
      </c>
      <c r="E35" s="123" t="s">
        <v>208</v>
      </c>
      <c r="F35" s="78">
        <v>0.117674</v>
      </c>
      <c r="G35" s="171">
        <v>335.4</v>
      </c>
      <c r="H35" s="160">
        <v>7.07</v>
      </c>
      <c r="I35" s="126">
        <v>-16.6</v>
      </c>
      <c r="J35" s="126">
        <f>I35+(-0.7443*N35+224.98)</f>
        <v>183.29709</v>
      </c>
      <c r="K35" s="161">
        <f>0.0169*J35</f>
        <v>3.097720821</v>
      </c>
      <c r="L35" s="160">
        <v>2.18</v>
      </c>
      <c r="M35" s="126">
        <v>31.2</v>
      </c>
      <c r="N35" s="126">
        <v>33.7</v>
      </c>
      <c r="O35" s="160">
        <v>0.79</v>
      </c>
      <c r="P35" s="160">
        <v>0.93</v>
      </c>
      <c r="Q35" s="160">
        <f>P35-O35</f>
        <v>0.14</v>
      </c>
      <c r="R35" s="160">
        <v>0.01</v>
      </c>
      <c r="S35" s="126">
        <v>0.5</v>
      </c>
      <c r="T35" s="161">
        <v>0.015</v>
      </c>
      <c r="U35" s="160">
        <v>0.54</v>
      </c>
      <c r="V35" s="161">
        <v>0.228</v>
      </c>
      <c r="W35" s="161">
        <v>0.69</v>
      </c>
      <c r="X35" s="161">
        <v>183.2035425</v>
      </c>
      <c r="Y35" s="172">
        <v>40.206164</v>
      </c>
      <c r="Z35" s="83">
        <v>0</v>
      </c>
      <c r="AA35" s="84">
        <v>18.2</v>
      </c>
      <c r="AB35" s="126">
        <v>0.47</v>
      </c>
      <c r="AC35" s="84">
        <v>3.1</v>
      </c>
      <c r="AD35" s="126">
        <v>0</v>
      </c>
      <c r="AE35" s="84">
        <v>31.8</v>
      </c>
      <c r="AF35" s="85">
        <v>7.3</v>
      </c>
      <c r="AG35" s="83">
        <v>0.31</v>
      </c>
      <c r="AH35" s="84">
        <v>12</v>
      </c>
      <c r="AI35" s="126">
        <v>0</v>
      </c>
      <c r="AJ35" s="84">
        <v>0</v>
      </c>
      <c r="AK35" s="84">
        <v>2.6</v>
      </c>
      <c r="AL35" s="126">
        <v>4.5839458101999995</v>
      </c>
      <c r="AM35" s="85">
        <v>1.1126232832</v>
      </c>
      <c r="AN35" s="77">
        <v>36.39</v>
      </c>
      <c r="AO35" s="78">
        <v>1.03</v>
      </c>
      <c r="AP35" s="83">
        <v>132.81707259528727</v>
      </c>
      <c r="AQ35" s="84">
        <v>27.067531200592402</v>
      </c>
      <c r="AR35" s="84">
        <v>6.066968208992142</v>
      </c>
      <c r="AS35" s="85">
        <v>161</v>
      </c>
      <c r="AT35" s="83">
        <v>283.57323113162835</v>
      </c>
      <c r="AU35" s="84">
        <v>1044.596221437407</v>
      </c>
      <c r="AV35" s="85">
        <v>1223.3962050668101</v>
      </c>
      <c r="AW35" s="84"/>
    </row>
    <row r="36" spans="1:49" s="96" customFormat="1" ht="12.75">
      <c r="A36" s="140" t="s">
        <v>33</v>
      </c>
      <c r="B36" s="151">
        <v>39245</v>
      </c>
      <c r="C36" s="122">
        <v>164</v>
      </c>
      <c r="D36" s="98">
        <v>0.40625</v>
      </c>
      <c r="E36" s="101" t="s">
        <v>218</v>
      </c>
      <c r="F36" s="78">
        <v>3.35976</v>
      </c>
      <c r="G36" s="171">
        <v>311.7</v>
      </c>
      <c r="H36" s="160">
        <v>7.03</v>
      </c>
      <c r="I36" s="126">
        <v>35.4</v>
      </c>
      <c r="J36" s="126">
        <f>I36+(-0.7443*N36+224.98)</f>
        <v>239.68846</v>
      </c>
      <c r="K36" s="161">
        <f>0.0169*J36</f>
        <v>4.050734973999999</v>
      </c>
      <c r="L36" s="160">
        <v>3.25</v>
      </c>
      <c r="M36" s="126">
        <v>42.2</v>
      </c>
      <c r="N36" s="126">
        <v>27.8</v>
      </c>
      <c r="O36" s="160">
        <v>0.7</v>
      </c>
      <c r="P36" s="160">
        <v>0.77</v>
      </c>
      <c r="Q36" s="160">
        <f>P36-O36</f>
        <v>0.07000000000000006</v>
      </c>
      <c r="R36" s="160">
        <v>0.02</v>
      </c>
      <c r="S36" s="126">
        <v>0.8</v>
      </c>
      <c r="T36" s="161">
        <v>0.012</v>
      </c>
      <c r="U36" s="160">
        <v>0.68</v>
      </c>
      <c r="V36" s="161">
        <v>0.311</v>
      </c>
      <c r="W36" s="161">
        <v>0.652</v>
      </c>
      <c r="X36" s="161">
        <v>194.03406</v>
      </c>
      <c r="Y36" s="172">
        <v>77.86193700000001</v>
      </c>
      <c r="Z36" s="83">
        <v>0</v>
      </c>
      <c r="AA36" s="84">
        <v>18.6</v>
      </c>
      <c r="AB36" s="126">
        <v>0</v>
      </c>
      <c r="AC36" s="84">
        <v>2.8</v>
      </c>
      <c r="AD36" s="126">
        <v>0</v>
      </c>
      <c r="AE36" s="84">
        <v>31.3</v>
      </c>
      <c r="AF36" s="85">
        <v>7.1</v>
      </c>
      <c r="AG36" s="83">
        <v>0.12</v>
      </c>
      <c r="AH36" s="84">
        <v>12.4570119501</v>
      </c>
      <c r="AI36" s="126">
        <v>0</v>
      </c>
      <c r="AJ36" s="84">
        <v>0</v>
      </c>
      <c r="AK36" s="84">
        <v>0.6623847948</v>
      </c>
      <c r="AL36" s="126">
        <v>2.4935822564</v>
      </c>
      <c r="AM36" s="85">
        <v>1.6605444713</v>
      </c>
      <c r="AN36" s="77">
        <v>33.98</v>
      </c>
      <c r="AO36" s="78">
        <v>0.99</v>
      </c>
      <c r="AP36" s="83">
        <v>106.23998760741931</v>
      </c>
      <c r="AQ36" s="84">
        <v>42.44429651863689</v>
      </c>
      <c r="AR36" s="84">
        <v>10.504350293490335</v>
      </c>
      <c r="AS36" s="85">
        <v>157</v>
      </c>
      <c r="AT36" s="83">
        <v>281.10602554814557</v>
      </c>
      <c r="AU36" s="84">
        <v>1150.2198397543327</v>
      </c>
      <c r="AV36" s="85">
        <v>1291.1932448967525</v>
      </c>
      <c r="AW36" s="84"/>
    </row>
    <row r="37" spans="1:49" s="96" customFormat="1" ht="12.75">
      <c r="A37" s="140" t="s">
        <v>34</v>
      </c>
      <c r="B37" s="151">
        <v>39251</v>
      </c>
      <c r="C37" s="122">
        <v>170</v>
      </c>
      <c r="D37" s="98">
        <v>0.4375</v>
      </c>
      <c r="E37" s="123" t="s">
        <v>214</v>
      </c>
      <c r="F37" s="78">
        <v>3.59281</v>
      </c>
      <c r="G37" s="171">
        <v>319.8</v>
      </c>
      <c r="H37" s="160">
        <v>7.11</v>
      </c>
      <c r="I37" s="126">
        <v>32</v>
      </c>
      <c r="J37" s="126">
        <f>I37+(-0.7443*N37+224.98)</f>
        <v>231.97152</v>
      </c>
      <c r="K37" s="161">
        <f>0.0169*J37</f>
        <v>3.9203186879999996</v>
      </c>
      <c r="L37" s="160">
        <v>2.65</v>
      </c>
      <c r="M37" s="126">
        <v>38</v>
      </c>
      <c r="N37" s="126">
        <v>33.6</v>
      </c>
      <c r="O37" s="160">
        <v>1.06</v>
      </c>
      <c r="P37" s="160">
        <v>1.13</v>
      </c>
      <c r="Q37" s="160">
        <f>P37-O37</f>
        <v>0.06999999999999984</v>
      </c>
      <c r="R37" s="160">
        <v>0.03</v>
      </c>
      <c r="S37" s="126">
        <v>0.5</v>
      </c>
      <c r="T37" s="161">
        <v>0.033</v>
      </c>
      <c r="U37" s="160">
        <v>0.84</v>
      </c>
      <c r="V37" s="161">
        <v>0.217</v>
      </c>
      <c r="W37" s="161">
        <v>0.718</v>
      </c>
      <c r="X37" s="161">
        <v>202.57644000000002</v>
      </c>
      <c r="Y37" s="172">
        <v>57.00874</v>
      </c>
      <c r="Z37" s="83">
        <v>0.02</v>
      </c>
      <c r="AA37" s="84">
        <v>18.8</v>
      </c>
      <c r="AB37" s="126">
        <v>0</v>
      </c>
      <c r="AC37" s="84">
        <v>3</v>
      </c>
      <c r="AD37" s="126">
        <v>0.3</v>
      </c>
      <c r="AE37" s="84">
        <v>31.4</v>
      </c>
      <c r="AF37" s="85">
        <v>7.1</v>
      </c>
      <c r="AG37" s="83">
        <v>0.11</v>
      </c>
      <c r="AH37" s="84">
        <v>10.5895521876</v>
      </c>
      <c r="AI37" s="126">
        <v>0</v>
      </c>
      <c r="AJ37" s="84">
        <v>0</v>
      </c>
      <c r="AK37" s="84">
        <v>0.6307248049</v>
      </c>
      <c r="AL37" s="126">
        <v>2.2596989515</v>
      </c>
      <c r="AM37" s="85">
        <v>1.1446895603</v>
      </c>
      <c r="AN37" s="77">
        <v>34.27</v>
      </c>
      <c r="AO37" s="78">
        <v>0.82</v>
      </c>
      <c r="AP37" s="83">
        <v>5.849329344581018</v>
      </c>
      <c r="AQ37" s="84">
        <v>139.33609039111852</v>
      </c>
      <c r="AR37" s="84">
        <v>0.7612735376285661</v>
      </c>
      <c r="AS37" s="85">
        <v>163</v>
      </c>
      <c r="AT37" s="83">
        <v>288.64837062305287</v>
      </c>
      <c r="AU37" s="84">
        <v>1069.6819532553552</v>
      </c>
      <c r="AV37" s="85">
        <v>1266.1090637738253</v>
      </c>
      <c r="AW37" s="84"/>
    </row>
    <row r="38" spans="1:49" s="96" customFormat="1" ht="12.75">
      <c r="A38" s="140" t="s">
        <v>35</v>
      </c>
      <c r="B38" s="151">
        <v>39257</v>
      </c>
      <c r="C38" s="122">
        <v>176</v>
      </c>
      <c r="D38" s="98">
        <v>0.6597222222222222</v>
      </c>
      <c r="E38" s="123" t="s">
        <v>208</v>
      </c>
      <c r="F38" s="78">
        <v>5.27618</v>
      </c>
      <c r="G38" s="171">
        <v>292.5</v>
      </c>
      <c r="H38" s="160">
        <v>7.13</v>
      </c>
      <c r="I38" s="126">
        <v>29.4</v>
      </c>
      <c r="J38" s="126">
        <f>I38+(-0.7443*N38+224.98)</f>
        <v>229.96696</v>
      </c>
      <c r="K38" s="161">
        <f>0.0169*J38</f>
        <v>3.8864416239999997</v>
      </c>
      <c r="L38" s="160">
        <v>2.19</v>
      </c>
      <c r="M38" s="126">
        <v>31.9</v>
      </c>
      <c r="N38" s="126">
        <v>32.8</v>
      </c>
      <c r="O38" s="160">
        <v>0.84</v>
      </c>
      <c r="P38" s="160">
        <v>0.84</v>
      </c>
      <c r="Q38" s="160">
        <f>P38-O38</f>
        <v>0</v>
      </c>
      <c r="R38" s="160">
        <v>0.01</v>
      </c>
      <c r="S38" s="126">
        <v>0.2</v>
      </c>
      <c r="T38" s="161">
        <v>0.015</v>
      </c>
      <c r="U38" s="160">
        <v>0.11</v>
      </c>
      <c r="V38" s="161">
        <v>0.214</v>
      </c>
      <c r="W38" s="161">
        <v>0.708</v>
      </c>
      <c r="X38" s="161">
        <v>174.203535</v>
      </c>
      <c r="Y38" s="172">
        <v>64.05982099999999</v>
      </c>
      <c r="Z38" s="83">
        <v>0</v>
      </c>
      <c r="AA38" s="84">
        <v>18.7</v>
      </c>
      <c r="AB38" s="126">
        <v>0.05</v>
      </c>
      <c r="AC38" s="84">
        <v>2.9</v>
      </c>
      <c r="AD38" s="126">
        <v>0.3</v>
      </c>
      <c r="AE38" s="84">
        <v>30.1</v>
      </c>
      <c r="AF38" s="85">
        <v>6.9</v>
      </c>
      <c r="AG38" s="83">
        <v>0.11</v>
      </c>
      <c r="AH38" s="84">
        <v>11.160264433</v>
      </c>
      <c r="AI38" s="126">
        <v>0</v>
      </c>
      <c r="AJ38" s="84">
        <v>0</v>
      </c>
      <c r="AK38" s="84">
        <v>0</v>
      </c>
      <c r="AL38" s="126">
        <v>1.631935126</v>
      </c>
      <c r="AM38" s="85">
        <v>0.568764603</v>
      </c>
      <c r="AN38" s="77">
        <v>32</v>
      </c>
      <c r="AO38" s="78">
        <v>0.7</v>
      </c>
      <c r="AP38" s="83">
        <v>0</v>
      </c>
      <c r="AQ38" s="84">
        <v>130.1964074049785</v>
      </c>
      <c r="AR38" s="84">
        <v>0</v>
      </c>
      <c r="AS38" s="85">
        <v>153</v>
      </c>
      <c r="AT38" s="83">
        <v>288.08686522005803</v>
      </c>
      <c r="AU38" s="84">
        <v>999.7659612165282</v>
      </c>
      <c r="AV38" s="85">
        <v>1252.1777930376256</v>
      </c>
      <c r="AW38" s="84"/>
    </row>
    <row r="39" spans="1:49" s="96" customFormat="1" ht="12.75">
      <c r="A39" s="140" t="s">
        <v>36</v>
      </c>
      <c r="B39" s="151">
        <v>39264</v>
      </c>
      <c r="C39" s="122">
        <v>183</v>
      </c>
      <c r="D39" s="98">
        <v>0.5833333333333334</v>
      </c>
      <c r="E39" s="123" t="s">
        <v>212</v>
      </c>
      <c r="F39" s="78">
        <v>5.08614</v>
      </c>
      <c r="G39" s="171">
        <v>298.2</v>
      </c>
      <c r="H39" s="160">
        <v>7.05</v>
      </c>
      <c r="I39" s="126">
        <v>-11.5</v>
      </c>
      <c r="J39" s="126">
        <f>I39+(-0.7443*N39+224.98)</f>
        <v>189.29025</v>
      </c>
      <c r="K39" s="161">
        <f>0.0169*J39</f>
        <v>3.1990052249999996</v>
      </c>
      <c r="L39" s="160">
        <v>3.34</v>
      </c>
      <c r="M39" s="126">
        <v>47.6</v>
      </c>
      <c r="N39" s="126">
        <v>32.5</v>
      </c>
      <c r="O39" s="160">
        <v>1.06</v>
      </c>
      <c r="P39" s="160">
        <v>1.2</v>
      </c>
      <c r="Q39" s="160">
        <f>P39-O39</f>
        <v>0.1399999999999999</v>
      </c>
      <c r="R39" s="160">
        <v>0.02</v>
      </c>
      <c r="S39" s="126">
        <v>0.6</v>
      </c>
      <c r="T39" s="161">
        <v>0.015</v>
      </c>
      <c r="U39" s="160">
        <v>0.88</v>
      </c>
      <c r="V39" s="161">
        <v>0.238</v>
      </c>
      <c r="W39" s="161">
        <v>0.734</v>
      </c>
      <c r="X39" s="161">
        <v>215.84763750000002</v>
      </c>
      <c r="Y39" s="172">
        <v>55.808556</v>
      </c>
      <c r="Z39" s="83">
        <v>0</v>
      </c>
      <c r="AA39" s="84">
        <v>18.7</v>
      </c>
      <c r="AB39" s="126">
        <v>0</v>
      </c>
      <c r="AC39" s="84">
        <v>2.8</v>
      </c>
      <c r="AD39" s="126">
        <v>0</v>
      </c>
      <c r="AE39" s="84">
        <v>31.4</v>
      </c>
      <c r="AF39" s="85">
        <v>7.1</v>
      </c>
      <c r="AG39" s="83">
        <v>0.11</v>
      </c>
      <c r="AH39" s="84">
        <v>11.4468520018</v>
      </c>
      <c r="AI39" s="126">
        <v>0</v>
      </c>
      <c r="AJ39" s="84">
        <v>0</v>
      </c>
      <c r="AK39" s="84">
        <v>0</v>
      </c>
      <c r="AL39" s="126">
        <v>2.1347418733</v>
      </c>
      <c r="AM39" s="85">
        <v>0.418676643</v>
      </c>
      <c r="AN39" s="77">
        <v>33.56</v>
      </c>
      <c r="AO39" s="78">
        <v>0.71</v>
      </c>
      <c r="AP39" s="83">
        <v>110.2013590832878</v>
      </c>
      <c r="AQ39" s="84">
        <v>39.05080413766512</v>
      </c>
      <c r="AR39" s="84">
        <v>1.4189015471002753</v>
      </c>
      <c r="AS39" s="85">
        <v>148</v>
      </c>
      <c r="AT39" s="83">
        <v>293.8340580903888</v>
      </c>
      <c r="AU39" s="84">
        <v>996.588180139593</v>
      </c>
      <c r="AV39" s="85">
        <v>1242.9429189740017</v>
      </c>
      <c r="AW39" s="84"/>
    </row>
    <row r="40" spans="1:49" s="96" customFormat="1" ht="12.75">
      <c r="A40" s="140" t="s">
        <v>37</v>
      </c>
      <c r="B40" s="151">
        <v>39273</v>
      </c>
      <c r="C40" s="122">
        <v>192</v>
      </c>
      <c r="D40" s="98">
        <v>0.71875</v>
      </c>
      <c r="E40" s="123" t="s">
        <v>208</v>
      </c>
      <c r="F40" s="78">
        <v>8.79661</v>
      </c>
      <c r="G40" s="171">
        <v>309</v>
      </c>
      <c r="H40" s="160">
        <v>6.89</v>
      </c>
      <c r="I40" s="126">
        <v>32.2</v>
      </c>
      <c r="J40" s="126">
        <f>I40+(-0.7443*N40+224.98)</f>
        <v>235.5953</v>
      </c>
      <c r="K40" s="161">
        <f>0.0169*J40</f>
        <v>3.9815605699999996</v>
      </c>
      <c r="L40" s="160">
        <v>3.2</v>
      </c>
      <c r="M40" s="126">
        <v>42.5</v>
      </c>
      <c r="N40" s="126">
        <v>29</v>
      </c>
      <c r="O40" s="160">
        <v>0.78</v>
      </c>
      <c r="P40" s="160">
        <v>0.91</v>
      </c>
      <c r="Q40" s="160">
        <f>P40-O40</f>
        <v>0.13</v>
      </c>
      <c r="R40" s="160">
        <v>0</v>
      </c>
      <c r="S40" s="126">
        <v>0.3</v>
      </c>
      <c r="T40" s="161">
        <v>0.001</v>
      </c>
      <c r="U40" s="160">
        <v>0.62</v>
      </c>
      <c r="V40" s="161">
        <v>0.446</v>
      </c>
      <c r="W40" s="161">
        <v>0.74</v>
      </c>
      <c r="X40" s="161">
        <v>165.96624000000003</v>
      </c>
      <c r="Y40" s="172">
        <v>75.611592</v>
      </c>
      <c r="Z40" s="83">
        <v>0.01</v>
      </c>
      <c r="AA40" s="84">
        <v>19.1</v>
      </c>
      <c r="AB40" s="126">
        <v>0</v>
      </c>
      <c r="AC40" s="84">
        <v>3</v>
      </c>
      <c r="AD40" s="126">
        <v>0.2</v>
      </c>
      <c r="AE40" s="84">
        <v>31.2</v>
      </c>
      <c r="AF40" s="85">
        <v>7.4</v>
      </c>
      <c r="AG40" s="83">
        <v>0.11</v>
      </c>
      <c r="AH40" s="84">
        <v>11.8759381924</v>
      </c>
      <c r="AI40" s="126">
        <v>0</v>
      </c>
      <c r="AJ40" s="84">
        <v>0.3699234639</v>
      </c>
      <c r="AK40" s="84">
        <v>0</v>
      </c>
      <c r="AL40" s="126">
        <v>2.4692481326999998</v>
      </c>
      <c r="AM40" s="85">
        <v>0.5466924045</v>
      </c>
      <c r="AN40" s="77">
        <v>33.33</v>
      </c>
      <c r="AO40" s="78">
        <v>0.78</v>
      </c>
      <c r="AP40" s="83">
        <v>109.26113983951436</v>
      </c>
      <c r="AQ40" s="84">
        <v>31.885436774212852</v>
      </c>
      <c r="AR40" s="84">
        <v>4.719730334405544</v>
      </c>
      <c r="AS40" s="85">
        <v>145</v>
      </c>
      <c r="AT40" s="83">
        <v>260.78077286217825</v>
      </c>
      <c r="AU40" s="84">
        <v>1135.0515069264243</v>
      </c>
      <c r="AV40" s="85">
        <v>1395.3586075926908</v>
      </c>
      <c r="AW40" s="84"/>
    </row>
    <row r="41" spans="1:49" s="96" customFormat="1" ht="12.75">
      <c r="A41" s="140" t="s">
        <v>38</v>
      </c>
      <c r="B41" s="151">
        <v>39279</v>
      </c>
      <c r="C41" s="122">
        <v>198</v>
      </c>
      <c r="D41" s="98">
        <v>0.4583333333333333</v>
      </c>
      <c r="E41" s="123" t="s">
        <v>215</v>
      </c>
      <c r="F41" s="78">
        <v>5.72682</v>
      </c>
      <c r="G41" s="171">
        <v>327.3</v>
      </c>
      <c r="H41" s="160">
        <v>7.05</v>
      </c>
      <c r="I41" s="126">
        <v>65.7</v>
      </c>
      <c r="J41" s="126">
        <f>I41+(-0.7443*N41+224.98)</f>
        <v>266.56468</v>
      </c>
      <c r="K41" s="161">
        <f>0.0169*J41</f>
        <v>4.5049430919999995</v>
      </c>
      <c r="L41" s="160">
        <v>5.37</v>
      </c>
      <c r="M41" s="126">
        <v>75.4</v>
      </c>
      <c r="N41" s="126">
        <v>32.4</v>
      </c>
      <c r="O41" s="160">
        <v>0.65</v>
      </c>
      <c r="P41" s="160">
        <v>0.71</v>
      </c>
      <c r="Q41" s="160">
        <f>P41-O41</f>
        <v>0.05999999999999994</v>
      </c>
      <c r="R41" s="160">
        <v>0.01</v>
      </c>
      <c r="S41" s="126">
        <v>0.4</v>
      </c>
      <c r="T41" s="161">
        <v>0.017</v>
      </c>
      <c r="U41" s="160">
        <v>0.76</v>
      </c>
      <c r="V41" s="161">
        <v>0.262</v>
      </c>
      <c r="W41" s="161">
        <v>0.697</v>
      </c>
      <c r="X41" s="161">
        <v>188.84761500000002</v>
      </c>
      <c r="Y41" s="172">
        <v>73.811316</v>
      </c>
      <c r="Z41" s="83">
        <v>0</v>
      </c>
      <c r="AA41" s="84">
        <v>19</v>
      </c>
      <c r="AB41" s="126">
        <v>0</v>
      </c>
      <c r="AC41" s="84">
        <v>3.3</v>
      </c>
      <c r="AD41" s="126">
        <v>0</v>
      </c>
      <c r="AE41" s="84">
        <v>30.9</v>
      </c>
      <c r="AF41" s="85">
        <v>7.4</v>
      </c>
      <c r="AG41" s="83">
        <v>0.11</v>
      </c>
      <c r="AH41" s="84">
        <v>12.0158685304</v>
      </c>
      <c r="AI41" s="126">
        <v>0</v>
      </c>
      <c r="AJ41" s="84">
        <v>0</v>
      </c>
      <c r="AK41" s="84">
        <v>0.1062089512</v>
      </c>
      <c r="AL41" s="126">
        <v>2.5485231736</v>
      </c>
      <c r="AM41" s="85">
        <v>0.388404918</v>
      </c>
      <c r="AN41" s="77">
        <v>33.06</v>
      </c>
      <c r="AO41" s="78">
        <v>0.78</v>
      </c>
      <c r="AP41" s="83">
        <v>93.68845769608308</v>
      </c>
      <c r="AQ41" s="84">
        <v>43.30317344156496</v>
      </c>
      <c r="AR41" s="84">
        <v>5.805727897007187</v>
      </c>
      <c r="AS41" s="85">
        <v>146</v>
      </c>
      <c r="AT41" s="83">
        <v>261.2940677562239</v>
      </c>
      <c r="AU41" s="84">
        <v>1163.9936326228114</v>
      </c>
      <c r="AV41" s="85">
        <v>1357.8444844954302</v>
      </c>
      <c r="AW41" s="84"/>
    </row>
    <row r="42" spans="1:49" s="96" customFormat="1" ht="12.75">
      <c r="A42" s="140" t="s">
        <v>39</v>
      </c>
      <c r="B42" s="151">
        <v>39288</v>
      </c>
      <c r="C42" s="122">
        <v>207</v>
      </c>
      <c r="D42" s="98">
        <v>0.5833333333333334</v>
      </c>
      <c r="E42" s="123" t="s">
        <v>215</v>
      </c>
      <c r="F42" s="78">
        <v>5.80385</v>
      </c>
      <c r="G42" s="171">
        <v>313.5</v>
      </c>
      <c r="H42" s="160">
        <v>6.97</v>
      </c>
      <c r="I42" s="126">
        <v>75.3</v>
      </c>
      <c r="J42" s="126">
        <f>I42+(-0.7443*N42+224.98)</f>
        <v>279.29073999999997</v>
      </c>
      <c r="K42" s="161">
        <f>0.0169*J42</f>
        <v>4.720013505999999</v>
      </c>
      <c r="L42" s="160">
        <v>5.41</v>
      </c>
      <c r="M42" s="126">
        <v>70.6</v>
      </c>
      <c r="N42" s="126">
        <v>28.2</v>
      </c>
      <c r="O42" s="160">
        <v>0.59</v>
      </c>
      <c r="P42" s="160">
        <v>0.7</v>
      </c>
      <c r="Q42" s="160">
        <f>P42-O42</f>
        <v>0.10999999999999999</v>
      </c>
      <c r="R42" s="160">
        <v>0.01</v>
      </c>
      <c r="S42" s="126">
        <v>0.5</v>
      </c>
      <c r="T42" s="161">
        <v>0.012</v>
      </c>
      <c r="U42" s="160">
        <v>0.6</v>
      </c>
      <c r="V42" s="161">
        <v>0.54</v>
      </c>
      <c r="W42" s="161">
        <v>0.748</v>
      </c>
      <c r="X42" s="161">
        <v>169.62726</v>
      </c>
      <c r="Y42" s="172">
        <v>64.209844</v>
      </c>
      <c r="Z42" s="83">
        <v>0.02</v>
      </c>
      <c r="AA42" s="84">
        <v>18.6</v>
      </c>
      <c r="AB42" s="126">
        <v>0</v>
      </c>
      <c r="AC42" s="84">
        <v>2.3</v>
      </c>
      <c r="AD42" s="126">
        <v>0</v>
      </c>
      <c r="AE42" s="84">
        <v>30.2</v>
      </c>
      <c r="AF42" s="85">
        <v>7.1</v>
      </c>
      <c r="AG42" s="83">
        <v>0.11</v>
      </c>
      <c r="AH42" s="84">
        <v>11.6423568937</v>
      </c>
      <c r="AI42" s="126">
        <v>0</v>
      </c>
      <c r="AJ42" s="84">
        <v>0</v>
      </c>
      <c r="AK42" s="84">
        <v>0</v>
      </c>
      <c r="AL42" s="126">
        <v>2.7407632774999997</v>
      </c>
      <c r="AM42" s="85">
        <v>0.605210265</v>
      </c>
      <c r="AN42" s="77">
        <v>32.89</v>
      </c>
      <c r="AO42" s="78">
        <v>0.81</v>
      </c>
      <c r="AP42" s="83">
        <v>90.60502372168042</v>
      </c>
      <c r="AQ42" s="84">
        <v>49.49828971777823</v>
      </c>
      <c r="AR42" s="84">
        <v>2.3916961835164368</v>
      </c>
      <c r="AS42" s="85">
        <v>144</v>
      </c>
      <c r="AT42" s="83">
        <v>263.0145501060341</v>
      </c>
      <c r="AU42" s="84">
        <v>1079.6643837614265</v>
      </c>
      <c r="AV42" s="85">
        <v>1350.534733265075</v>
      </c>
      <c r="AW42" s="84"/>
    </row>
    <row r="43" spans="1:51" s="120" customFormat="1" ht="12.75">
      <c r="A43" s="139" t="s">
        <v>40</v>
      </c>
      <c r="B43" s="149">
        <v>39135</v>
      </c>
      <c r="C43" s="112">
        <v>53</v>
      </c>
      <c r="D43" s="113">
        <v>0.4270833333333333</v>
      </c>
      <c r="E43" s="114" t="s">
        <v>208</v>
      </c>
      <c r="F43" s="150">
        <v>-1.82672</v>
      </c>
      <c r="G43" s="168">
        <v>292.2</v>
      </c>
      <c r="H43" s="157">
        <v>7.37</v>
      </c>
      <c r="I43" s="119">
        <v>-38.6</v>
      </c>
      <c r="J43" s="119">
        <f>I43+(-0.7443*N43+224.98)</f>
        <v>163.97657</v>
      </c>
      <c r="K43" s="158">
        <f>0.0169*J43</f>
        <v>2.771204033</v>
      </c>
      <c r="L43" s="157">
        <v>4.56</v>
      </c>
      <c r="M43" s="119">
        <v>60.9</v>
      </c>
      <c r="N43" s="119">
        <v>30.1</v>
      </c>
      <c r="O43" s="157">
        <v>0.09</v>
      </c>
      <c r="P43" s="157">
        <v>0.34</v>
      </c>
      <c r="Q43" s="157">
        <f>P43-O43</f>
        <v>0.25</v>
      </c>
      <c r="R43" s="157">
        <v>0.02</v>
      </c>
      <c r="S43" s="119">
        <v>0</v>
      </c>
      <c r="T43" s="158">
        <v>0.009</v>
      </c>
      <c r="U43" s="157">
        <v>0.68</v>
      </c>
      <c r="V43" s="158">
        <v>0.147</v>
      </c>
      <c r="W43" s="158">
        <v>0.392</v>
      </c>
      <c r="X43" s="158">
        <v>170.23743</v>
      </c>
      <c r="Y43" s="169">
        <v>24.753795</v>
      </c>
      <c r="Z43" s="186">
        <v>0.00303030303030303</v>
      </c>
      <c r="AA43" s="127">
        <v>11.412604928</v>
      </c>
      <c r="AB43" s="119">
        <v>0.5797416027368858</v>
      </c>
      <c r="AC43" s="127">
        <v>2.434073092471133</v>
      </c>
      <c r="AD43" s="119">
        <v>0.4347416576964478</v>
      </c>
      <c r="AE43" s="127">
        <v>34.78700834399999</v>
      </c>
      <c r="AF43" s="187">
        <v>9.00491929356</v>
      </c>
      <c r="AG43" s="39">
        <v>0.18</v>
      </c>
      <c r="AH43" s="41">
        <v>10.9206691692</v>
      </c>
      <c r="AI43" s="119">
        <v>0</v>
      </c>
      <c r="AJ43" s="41">
        <v>0</v>
      </c>
      <c r="AK43" s="41">
        <v>0</v>
      </c>
      <c r="AL43" s="119">
        <v>0.5250367832</v>
      </c>
      <c r="AM43" s="43">
        <v>2.8882531238</v>
      </c>
      <c r="AN43" s="192">
        <v>35.73</v>
      </c>
      <c r="AO43" s="150">
        <v>1.8</v>
      </c>
      <c r="AP43" s="39">
        <v>51.52223180420057</v>
      </c>
      <c r="AQ43" s="41">
        <v>16.413132053497133</v>
      </c>
      <c r="AR43" s="41">
        <v>2.877186499667487</v>
      </c>
      <c r="AS43" s="197">
        <v>87</v>
      </c>
      <c r="AT43" s="39">
        <v>177.31378559718252</v>
      </c>
      <c r="AU43" s="41">
        <v>325.1820125981415</v>
      </c>
      <c r="AV43" s="43">
        <v>451.0376646612837</v>
      </c>
      <c r="AY43" s="41"/>
    </row>
    <row r="44" spans="1:51" s="120" customFormat="1" ht="12.75">
      <c r="A44" s="139" t="s">
        <v>41</v>
      </c>
      <c r="B44" s="149">
        <v>39144</v>
      </c>
      <c r="C44" s="112">
        <v>63</v>
      </c>
      <c r="D44" s="113">
        <v>0.5625</v>
      </c>
      <c r="E44" s="114" t="s">
        <v>208</v>
      </c>
      <c r="F44" s="150">
        <v>-1.87699</v>
      </c>
      <c r="G44" s="168">
        <v>301</v>
      </c>
      <c r="H44" s="157">
        <v>7.35</v>
      </c>
      <c r="I44" s="119">
        <v>-65.2</v>
      </c>
      <c r="J44" s="119">
        <f>I44+(-0.7443*N44+224.98)</f>
        <v>137.52542999999997</v>
      </c>
      <c r="K44" s="158">
        <f>0.0169*J44</f>
        <v>2.3241797669999995</v>
      </c>
      <c r="L44" s="157">
        <v>3.3</v>
      </c>
      <c r="M44" s="119">
        <v>44.1</v>
      </c>
      <c r="N44" s="119">
        <v>29.9</v>
      </c>
      <c r="O44" s="157">
        <v>0.21</v>
      </c>
      <c r="P44" s="157">
        <v>0.54</v>
      </c>
      <c r="Q44" s="157">
        <f>P44-O44</f>
        <v>0.33000000000000007</v>
      </c>
      <c r="R44" s="157">
        <v>0.12</v>
      </c>
      <c r="S44" s="119">
        <v>0</v>
      </c>
      <c r="T44" s="158">
        <v>0.014</v>
      </c>
      <c r="U44" s="157">
        <v>0.88</v>
      </c>
      <c r="V44" s="158">
        <v>0.115</v>
      </c>
      <c r="W44" s="158">
        <v>0.394</v>
      </c>
      <c r="X44" s="158">
        <v>157.11877500000003</v>
      </c>
      <c r="Y44" s="169">
        <v>26.554071</v>
      </c>
      <c r="Z44" s="39">
        <v>0</v>
      </c>
      <c r="AA44" s="41">
        <v>13.1</v>
      </c>
      <c r="AB44" s="119">
        <v>1</v>
      </c>
      <c r="AC44" s="41">
        <v>3.6</v>
      </c>
      <c r="AD44" s="119">
        <v>0.5</v>
      </c>
      <c r="AE44" s="41">
        <v>34.3</v>
      </c>
      <c r="AF44" s="43">
        <v>8.9</v>
      </c>
      <c r="AG44" s="39">
        <v>0.16</v>
      </c>
      <c r="AH44" s="41">
        <v>11.4171311483</v>
      </c>
      <c r="AI44" s="119">
        <v>0</v>
      </c>
      <c r="AJ44" s="41">
        <v>0</v>
      </c>
      <c r="AK44" s="41">
        <v>0</v>
      </c>
      <c r="AL44" s="119">
        <v>1.002823789</v>
      </c>
      <c r="AM44" s="43">
        <v>3.5150173204</v>
      </c>
      <c r="AN44" s="192">
        <v>36.69</v>
      </c>
      <c r="AO44" s="150">
        <v>1.74</v>
      </c>
      <c r="AP44" s="39">
        <v>52.14115061298925</v>
      </c>
      <c r="AQ44" s="41">
        <v>25.43867259646864</v>
      </c>
      <c r="AR44" s="41">
        <v>3.6468085223532904</v>
      </c>
      <c r="AS44" s="194">
        <v>86</v>
      </c>
      <c r="AT44" s="39">
        <v>211.56048766230026</v>
      </c>
      <c r="AU44" s="41">
        <v>380.3024551752801</v>
      </c>
      <c r="AV44" s="43">
        <v>526.0553868423651</v>
      </c>
      <c r="AY44" s="41"/>
    </row>
    <row r="45" spans="1:51" s="120" customFormat="1" ht="12.75">
      <c r="A45" s="139" t="s">
        <v>42</v>
      </c>
      <c r="B45" s="149">
        <v>39152</v>
      </c>
      <c r="C45" s="112">
        <v>71</v>
      </c>
      <c r="D45" s="113">
        <v>0.7083333333333334</v>
      </c>
      <c r="E45" s="114" t="s">
        <v>208</v>
      </c>
      <c r="F45" s="150">
        <v>-3.63051</v>
      </c>
      <c r="G45" s="168">
        <v>309.6</v>
      </c>
      <c r="H45" s="157">
        <v>7.43</v>
      </c>
      <c r="I45" s="119">
        <v>-50.9</v>
      </c>
      <c r="J45" s="119">
        <f>I45+(-0.7443*N45+224.98)</f>
        <v>149.59252999999998</v>
      </c>
      <c r="K45" s="158">
        <f>0.0169*J45</f>
        <v>2.5281137569999994</v>
      </c>
      <c r="L45" s="157">
        <v>4.14</v>
      </c>
      <c r="M45" s="119">
        <v>58.2</v>
      </c>
      <c r="N45" s="119">
        <v>32.9</v>
      </c>
      <c r="O45" s="157">
        <v>0.23</v>
      </c>
      <c r="P45" s="157">
        <v>0.32</v>
      </c>
      <c r="Q45" s="157">
        <f>P45-O45</f>
        <v>0.09</v>
      </c>
      <c r="R45" s="157">
        <v>0.11</v>
      </c>
      <c r="S45" s="119">
        <v>0.4</v>
      </c>
      <c r="T45" s="158">
        <v>0.014</v>
      </c>
      <c r="U45" s="157">
        <v>0.46</v>
      </c>
      <c r="V45" s="158">
        <v>0.139</v>
      </c>
      <c r="W45" s="158">
        <v>0.421</v>
      </c>
      <c r="X45" s="158">
        <v>150.5594475</v>
      </c>
      <c r="Y45" s="169">
        <v>27.154162999999997</v>
      </c>
      <c r="Z45" s="39">
        <v>0</v>
      </c>
      <c r="AA45" s="41">
        <v>12.3</v>
      </c>
      <c r="AB45" s="119">
        <v>0.33</v>
      </c>
      <c r="AC45" s="41">
        <v>3.2</v>
      </c>
      <c r="AD45" s="119">
        <v>0.2</v>
      </c>
      <c r="AE45" s="41">
        <v>34.7</v>
      </c>
      <c r="AF45" s="43">
        <v>8.6</v>
      </c>
      <c r="AG45" s="39">
        <v>0.17</v>
      </c>
      <c r="AH45" s="41">
        <v>10.4673072194</v>
      </c>
      <c r="AI45" s="119">
        <v>0</v>
      </c>
      <c r="AJ45" s="41">
        <v>0</v>
      </c>
      <c r="AK45" s="41">
        <v>0</v>
      </c>
      <c r="AL45" s="119">
        <v>0.585418914</v>
      </c>
      <c r="AM45" s="43">
        <v>2.4426659348</v>
      </c>
      <c r="AN45" s="192">
        <v>37.21</v>
      </c>
      <c r="AO45" s="150">
        <v>2.34</v>
      </c>
      <c r="AP45" s="39">
        <v>68.34340538244616</v>
      </c>
      <c r="AQ45" s="41">
        <v>14.830716779252258</v>
      </c>
      <c r="AR45" s="41">
        <v>6.104452948013764</v>
      </c>
      <c r="AS45" s="194">
        <v>90</v>
      </c>
      <c r="AT45" s="39">
        <v>208.37449826646952</v>
      </c>
      <c r="AU45" s="41">
        <v>392.77761384597375</v>
      </c>
      <c r="AV45" s="43">
        <v>465.59458468570193</v>
      </c>
      <c r="AY45" s="41"/>
    </row>
    <row r="46" spans="1:51" s="120" customFormat="1" ht="12.75">
      <c r="A46" s="139" t="s">
        <v>43</v>
      </c>
      <c r="B46" s="149">
        <v>39156</v>
      </c>
      <c r="C46" s="112">
        <v>75</v>
      </c>
      <c r="D46" s="113">
        <v>0.4166666666666667</v>
      </c>
      <c r="E46" s="114" t="s">
        <v>208</v>
      </c>
      <c r="F46" s="150">
        <v>-4.36105</v>
      </c>
      <c r="G46" s="168">
        <v>315.3</v>
      </c>
      <c r="H46" s="157">
        <v>7.5</v>
      </c>
      <c r="I46" s="119">
        <v>-30.8</v>
      </c>
      <c r="J46" s="119">
        <f>I46+(-0.7443*N46+224.98)</f>
        <v>168.42721999999998</v>
      </c>
      <c r="K46" s="158">
        <f>0.0169*J46</f>
        <v>2.8464200179999994</v>
      </c>
      <c r="L46" s="157">
        <v>4.76</v>
      </c>
      <c r="M46" s="119">
        <v>69.3</v>
      </c>
      <c r="N46" s="119">
        <v>34.6</v>
      </c>
      <c r="O46" s="157">
        <v>0.2</v>
      </c>
      <c r="P46" s="157">
        <v>0.4</v>
      </c>
      <c r="Q46" s="157">
        <f>P46-O46</f>
        <v>0.2</v>
      </c>
      <c r="R46" s="157">
        <v>0.11</v>
      </c>
      <c r="S46" s="119">
        <v>0.6</v>
      </c>
      <c r="T46" s="158">
        <v>0.023</v>
      </c>
      <c r="U46" s="157">
        <v>0.44</v>
      </c>
      <c r="V46" s="158">
        <v>0.095</v>
      </c>
      <c r="W46" s="158">
        <v>0.374</v>
      </c>
      <c r="X46" s="158">
        <v>172.983195</v>
      </c>
      <c r="Y46" s="169">
        <v>42.156462999999995</v>
      </c>
      <c r="Z46" s="39">
        <v>0</v>
      </c>
      <c r="AA46" s="41">
        <v>12.3</v>
      </c>
      <c r="AB46" s="119">
        <v>0</v>
      </c>
      <c r="AC46" s="41">
        <v>3.2</v>
      </c>
      <c r="AD46" s="119">
        <v>0.1</v>
      </c>
      <c r="AE46" s="41">
        <v>33.6</v>
      </c>
      <c r="AF46" s="43">
        <v>8.3</v>
      </c>
      <c r="AG46" s="39">
        <v>0.17</v>
      </c>
      <c r="AH46" s="41">
        <v>10.3546676726</v>
      </c>
      <c r="AI46" s="119">
        <v>0</v>
      </c>
      <c r="AJ46" s="41">
        <v>0</v>
      </c>
      <c r="AK46" s="41">
        <v>0</v>
      </c>
      <c r="AL46" s="119">
        <v>0.7896385375</v>
      </c>
      <c r="AM46" s="43">
        <v>1.8602776316</v>
      </c>
      <c r="AN46" s="192">
        <v>36.18</v>
      </c>
      <c r="AO46" s="150">
        <v>2.38</v>
      </c>
      <c r="AP46" s="39">
        <v>50.70499579368504</v>
      </c>
      <c r="AQ46" s="41">
        <v>29.143749595026986</v>
      </c>
      <c r="AR46" s="41">
        <v>4.391341480474405</v>
      </c>
      <c r="AS46" s="194">
        <v>96</v>
      </c>
      <c r="AT46" s="39">
        <v>203.93463380437134</v>
      </c>
      <c r="AU46" s="41">
        <v>356.3326643259968</v>
      </c>
      <c r="AV46" s="43">
        <v>468.50625145106255</v>
      </c>
      <c r="AY46" s="41"/>
    </row>
    <row r="47" spans="1:51" s="120" customFormat="1" ht="12.75">
      <c r="A47" s="139" t="s">
        <v>44</v>
      </c>
      <c r="B47" s="149">
        <v>39165</v>
      </c>
      <c r="C47" s="112">
        <v>84</v>
      </c>
      <c r="D47" s="113">
        <v>0.625</v>
      </c>
      <c r="E47" s="114" t="s">
        <v>208</v>
      </c>
      <c r="F47" s="150">
        <v>-2.8004</v>
      </c>
      <c r="G47" s="168">
        <v>315</v>
      </c>
      <c r="H47" s="157">
        <v>7.31</v>
      </c>
      <c r="I47" s="119">
        <v>-41.9</v>
      </c>
      <c r="J47" s="119">
        <f>I47+(-0.7443*N47+224.98)</f>
        <v>159.03911</v>
      </c>
      <c r="K47" s="158">
        <f>0.0169*J47</f>
        <v>2.687760959</v>
      </c>
      <c r="L47" s="157">
        <v>3.3</v>
      </c>
      <c r="M47" s="119">
        <v>46.3</v>
      </c>
      <c r="N47" s="119">
        <v>32.3</v>
      </c>
      <c r="O47" s="157">
        <v>0.24</v>
      </c>
      <c r="P47" s="157">
        <v>0.33</v>
      </c>
      <c r="Q47" s="157">
        <f>P47-O47</f>
        <v>0.09000000000000002</v>
      </c>
      <c r="R47" s="157">
        <v>0.08</v>
      </c>
      <c r="S47" s="119">
        <v>0.5</v>
      </c>
      <c r="T47" s="158">
        <v>0.013</v>
      </c>
      <c r="U47" s="157">
        <v>0.51</v>
      </c>
      <c r="V47" s="158">
        <v>0.103</v>
      </c>
      <c r="W47" s="158">
        <v>0.419</v>
      </c>
      <c r="X47" s="158">
        <v>189.00015750000003</v>
      </c>
      <c r="Y47" s="169">
        <v>37.05568100000001</v>
      </c>
      <c r="Z47" s="39">
        <v>0</v>
      </c>
      <c r="AA47" s="41">
        <v>11.4</v>
      </c>
      <c r="AB47" s="119">
        <v>0.21</v>
      </c>
      <c r="AC47" s="41">
        <v>2.9</v>
      </c>
      <c r="AD47" s="119">
        <v>0.1</v>
      </c>
      <c r="AE47" s="41">
        <v>34</v>
      </c>
      <c r="AF47" s="43">
        <v>8.7</v>
      </c>
      <c r="AG47" s="39">
        <v>0.16</v>
      </c>
      <c r="AH47" s="41">
        <v>10.379144852</v>
      </c>
      <c r="AI47" s="119">
        <v>0</v>
      </c>
      <c r="AJ47" s="41">
        <v>0</v>
      </c>
      <c r="AK47" s="41">
        <v>0</v>
      </c>
      <c r="AL47" s="119">
        <v>0.558430544</v>
      </c>
      <c r="AM47" s="43">
        <v>2.387588134</v>
      </c>
      <c r="AN47" s="192">
        <v>36.31</v>
      </c>
      <c r="AO47" s="150">
        <v>1.67</v>
      </c>
      <c r="AP47" s="39">
        <v>83.96094403324878</v>
      </c>
      <c r="AQ47" s="41">
        <v>15.350107856610148</v>
      </c>
      <c r="AR47" s="41">
        <v>2.673427927305975</v>
      </c>
      <c r="AS47" s="194">
        <v>98</v>
      </c>
      <c r="AT47" s="39">
        <v>221.9930515915422</v>
      </c>
      <c r="AU47" s="41">
        <v>429.77311765521495</v>
      </c>
      <c r="AV47" s="43">
        <v>495.74074207588313</v>
      </c>
      <c r="AY47" s="41"/>
    </row>
    <row r="48" spans="1:51" s="120" customFormat="1" ht="12.75">
      <c r="A48" s="139" t="s">
        <v>45</v>
      </c>
      <c r="B48" s="149">
        <v>39174</v>
      </c>
      <c r="C48" s="112">
        <v>93</v>
      </c>
      <c r="D48" s="113">
        <v>0.5625</v>
      </c>
      <c r="E48" s="114" t="s">
        <v>208</v>
      </c>
      <c r="F48" s="150">
        <v>-12.0483</v>
      </c>
      <c r="G48" s="168">
        <v>315.6</v>
      </c>
      <c r="H48" s="157">
        <v>7.41</v>
      </c>
      <c r="I48" s="119">
        <v>-90.6</v>
      </c>
      <c r="J48" s="119">
        <f>I48+(-0.7443*N48+224.98)</f>
        <v>108.25506999999999</v>
      </c>
      <c r="K48" s="158">
        <f>0.0169*J48</f>
        <v>1.8295106829999996</v>
      </c>
      <c r="L48" s="157">
        <v>2.59</v>
      </c>
      <c r="M48" s="119">
        <v>37.9</v>
      </c>
      <c r="N48" s="119">
        <v>35.1</v>
      </c>
      <c r="O48" s="157">
        <v>0.2</v>
      </c>
      <c r="P48" s="157">
        <v>0.22</v>
      </c>
      <c r="Q48" s="157">
        <f>P48-O48</f>
        <v>0.01999999999999999</v>
      </c>
      <c r="R48" s="157">
        <v>0.06</v>
      </c>
      <c r="S48" s="119">
        <v>0.4</v>
      </c>
      <c r="T48" s="158">
        <v>0.02</v>
      </c>
      <c r="U48" s="157">
        <v>0.64</v>
      </c>
      <c r="V48" s="158">
        <v>0.093</v>
      </c>
      <c r="W48" s="158">
        <v>0.416</v>
      </c>
      <c r="X48" s="158">
        <v>178.16964</v>
      </c>
      <c r="Y48" s="169">
        <v>14.402207999999998</v>
      </c>
      <c r="Z48" s="39">
        <v>0.02</v>
      </c>
      <c r="AA48" s="41">
        <v>12.1</v>
      </c>
      <c r="AB48" s="119">
        <v>0</v>
      </c>
      <c r="AC48" s="41">
        <v>2.7</v>
      </c>
      <c r="AD48" s="119">
        <v>0</v>
      </c>
      <c r="AE48" s="41">
        <v>34.1</v>
      </c>
      <c r="AF48" s="43">
        <v>8.5</v>
      </c>
      <c r="AG48" s="39">
        <v>0.18</v>
      </c>
      <c r="AH48" s="41">
        <v>10.1434757813</v>
      </c>
      <c r="AI48" s="119">
        <v>0</v>
      </c>
      <c r="AJ48" s="41">
        <v>0</v>
      </c>
      <c r="AK48" s="41">
        <v>0</v>
      </c>
      <c r="AL48" s="119">
        <v>0.7407392705</v>
      </c>
      <c r="AM48" s="43">
        <v>2.4025481427999997</v>
      </c>
      <c r="AN48" s="192">
        <v>44.06610024</v>
      </c>
      <c r="AO48" s="150">
        <v>0.72</v>
      </c>
      <c r="AP48" s="39">
        <v>71.76397119917215</v>
      </c>
      <c r="AQ48" s="41">
        <v>13.575623040520606</v>
      </c>
      <c r="AR48" s="41">
        <v>8.139686794189522</v>
      </c>
      <c r="AS48" s="194">
        <v>97</v>
      </c>
      <c r="AT48" s="39">
        <v>207.45109572041687</v>
      </c>
      <c r="AU48" s="41">
        <v>422.91662925102605</v>
      </c>
      <c r="AV48" s="43">
        <v>499.18136986401225</v>
      </c>
      <c r="AY48" s="41"/>
    </row>
    <row r="49" spans="1:51" s="120" customFormat="1" ht="12.75">
      <c r="A49" s="139" t="s">
        <v>46</v>
      </c>
      <c r="B49" s="149">
        <v>39181</v>
      </c>
      <c r="C49" s="112">
        <v>100</v>
      </c>
      <c r="D49" s="113">
        <v>0.4791666666666667</v>
      </c>
      <c r="E49" s="114" t="s">
        <v>208</v>
      </c>
      <c r="F49" s="150">
        <v>-9.09622</v>
      </c>
      <c r="G49" s="168">
        <v>337.4</v>
      </c>
      <c r="H49" s="157">
        <v>7.33</v>
      </c>
      <c r="I49" s="119">
        <v>-41.3</v>
      </c>
      <c r="J49" s="119">
        <f>I49+(-0.7443*N49+224.98)</f>
        <v>158.07608</v>
      </c>
      <c r="K49" s="158">
        <f>0.0169*J49</f>
        <v>2.6714857519999997</v>
      </c>
      <c r="L49" s="157">
        <v>2.43</v>
      </c>
      <c r="M49" s="119">
        <v>35.1</v>
      </c>
      <c r="N49" s="119">
        <v>34.4</v>
      </c>
      <c r="O49" s="157">
        <v>0.2</v>
      </c>
      <c r="P49" s="157">
        <v>0.58</v>
      </c>
      <c r="Q49" s="157">
        <f>P49-O49</f>
        <v>0.37999999999999995</v>
      </c>
      <c r="R49" s="157">
        <v>0.1</v>
      </c>
      <c r="S49" s="119">
        <v>0.5</v>
      </c>
      <c r="T49" s="158">
        <v>0.023</v>
      </c>
      <c r="U49" s="157">
        <v>0.92</v>
      </c>
      <c r="V49" s="158">
        <v>0.158</v>
      </c>
      <c r="W49" s="158">
        <v>0.361</v>
      </c>
      <c r="X49" s="158">
        <v>170.69505750000002</v>
      </c>
      <c r="Y49" s="169">
        <v>52.358027</v>
      </c>
      <c r="Z49" s="39">
        <v>0</v>
      </c>
      <c r="AA49" s="41">
        <v>11.6</v>
      </c>
      <c r="AB49" s="119">
        <v>0.05</v>
      </c>
      <c r="AC49" s="41">
        <v>2.5</v>
      </c>
      <c r="AD49" s="119">
        <v>0.3</v>
      </c>
      <c r="AE49" s="41">
        <v>33.5</v>
      </c>
      <c r="AF49" s="43">
        <v>8.4</v>
      </c>
      <c r="AG49" s="39">
        <v>0.17</v>
      </c>
      <c r="AH49" s="41">
        <v>9.6457138696</v>
      </c>
      <c r="AI49" s="119">
        <v>0</v>
      </c>
      <c r="AJ49" s="41">
        <v>0</v>
      </c>
      <c r="AK49" s="41">
        <v>0</v>
      </c>
      <c r="AL49" s="119">
        <v>0.7305843245</v>
      </c>
      <c r="AM49" s="43">
        <v>2.3866623388</v>
      </c>
      <c r="AN49" s="192">
        <v>40.981538</v>
      </c>
      <c r="AO49" s="150">
        <v>1.23</v>
      </c>
      <c r="AP49" s="39">
        <v>62.568571128448696</v>
      </c>
      <c r="AQ49" s="41">
        <v>20.535912470922852</v>
      </c>
      <c r="AR49" s="41">
        <v>7.03744086573924</v>
      </c>
      <c r="AS49" s="194">
        <v>91</v>
      </c>
      <c r="AT49" s="39">
        <v>203.1028635180503</v>
      </c>
      <c r="AU49" s="41">
        <v>346.04139954834307</v>
      </c>
      <c r="AV49" s="43">
        <v>448.3100998399164</v>
      </c>
      <c r="AY49" s="41"/>
    </row>
    <row r="50" spans="1:51" s="120" customFormat="1" ht="12.75">
      <c r="A50" s="139" t="s">
        <v>47</v>
      </c>
      <c r="B50" s="149">
        <v>39187</v>
      </c>
      <c r="C50" s="112">
        <v>106</v>
      </c>
      <c r="D50" s="113">
        <v>0.7083333333333334</v>
      </c>
      <c r="E50" s="114" t="s">
        <v>208</v>
      </c>
      <c r="F50" s="150">
        <v>-8.01819</v>
      </c>
      <c r="G50" s="168">
        <v>330.4</v>
      </c>
      <c r="H50" s="157">
        <v>7.28</v>
      </c>
      <c r="I50" s="119">
        <v>-16.3</v>
      </c>
      <c r="J50" s="119">
        <f>I50+(-0.7443*N50+224.98)</f>
        <v>187.16973</v>
      </c>
      <c r="K50" s="158">
        <f>0.0169*J50</f>
        <v>3.1631684369999995</v>
      </c>
      <c r="L50" s="157">
        <v>2</v>
      </c>
      <c r="M50" s="119">
        <v>26.4</v>
      </c>
      <c r="N50" s="119">
        <v>28.9</v>
      </c>
      <c r="O50" s="157">
        <v>0.39</v>
      </c>
      <c r="P50" s="157">
        <v>0.47</v>
      </c>
      <c r="Q50" s="157">
        <f>P50-O50</f>
        <v>0.07999999999999996</v>
      </c>
      <c r="R50" s="157">
        <v>0.12</v>
      </c>
      <c r="S50" s="119">
        <v>0.7</v>
      </c>
      <c r="T50" s="158">
        <v>0.006</v>
      </c>
      <c r="U50" s="157">
        <v>0.92</v>
      </c>
      <c r="V50" s="158">
        <v>0.055</v>
      </c>
      <c r="W50" s="158">
        <v>0.452</v>
      </c>
      <c r="X50" s="158">
        <v>189.1527</v>
      </c>
      <c r="Y50" s="169">
        <v>77.561891</v>
      </c>
      <c r="Z50" s="39">
        <v>0</v>
      </c>
      <c r="AA50" s="41">
        <v>12.8</v>
      </c>
      <c r="AB50" s="119">
        <v>0</v>
      </c>
      <c r="AC50" s="41">
        <v>2.7</v>
      </c>
      <c r="AD50" s="119">
        <v>0.3</v>
      </c>
      <c r="AE50" s="41">
        <v>33.6</v>
      </c>
      <c r="AF50" s="43">
        <v>8.5</v>
      </c>
      <c r="AG50" s="39">
        <v>0.17</v>
      </c>
      <c r="AH50" s="41">
        <v>10.4877290654</v>
      </c>
      <c r="AI50" s="119">
        <v>0</v>
      </c>
      <c r="AJ50" s="41">
        <v>0</v>
      </c>
      <c r="AK50" s="41">
        <v>0</v>
      </c>
      <c r="AL50" s="119">
        <v>0</v>
      </c>
      <c r="AM50" s="43">
        <v>1.9639246124</v>
      </c>
      <c r="AN50" s="192">
        <v>41.643994320000004</v>
      </c>
      <c r="AO50" s="150">
        <v>1.19</v>
      </c>
      <c r="AP50" s="39">
        <v>76.80939141496307</v>
      </c>
      <c r="AQ50" s="41">
        <v>10.712467933472132</v>
      </c>
      <c r="AR50" s="41">
        <v>4.215651659268803</v>
      </c>
      <c r="AS50" s="194">
        <v>101</v>
      </c>
      <c r="AT50" s="39">
        <v>196.7393467410793</v>
      </c>
      <c r="AU50" s="41">
        <v>387.67002659618294</v>
      </c>
      <c r="AV50" s="43">
        <v>526.9048678268698</v>
      </c>
      <c r="AY50" s="41"/>
    </row>
    <row r="51" spans="1:51" s="120" customFormat="1" ht="12.75">
      <c r="A51" s="139" t="s">
        <v>48</v>
      </c>
      <c r="B51" s="149">
        <v>39195</v>
      </c>
      <c r="C51" s="112">
        <v>114</v>
      </c>
      <c r="D51" s="113">
        <v>0.4166666666666667</v>
      </c>
      <c r="E51" s="114" t="s">
        <v>208</v>
      </c>
      <c r="F51" s="150">
        <v>-7.88399</v>
      </c>
      <c r="G51" s="168">
        <v>342.3</v>
      </c>
      <c r="H51" s="157">
        <v>7.27</v>
      </c>
      <c r="I51" s="119">
        <v>-28.3</v>
      </c>
      <c r="J51" s="119">
        <f>I51+(-0.7443*N51+224.98)</f>
        <v>171.96923999999999</v>
      </c>
      <c r="K51" s="158">
        <f>0.0169*J51</f>
        <v>2.9062801559999993</v>
      </c>
      <c r="L51" s="157">
        <v>2.91</v>
      </c>
      <c r="M51" s="119">
        <v>41.5</v>
      </c>
      <c r="N51" s="119">
        <v>33.2</v>
      </c>
      <c r="O51" s="157">
        <v>0.36</v>
      </c>
      <c r="P51" s="157">
        <v>0.51</v>
      </c>
      <c r="Q51" s="157">
        <f>P51-O51</f>
        <v>0.15000000000000002</v>
      </c>
      <c r="R51" s="157">
        <v>0.12</v>
      </c>
      <c r="S51" s="119">
        <v>0.6</v>
      </c>
      <c r="T51" s="158">
        <v>0.019</v>
      </c>
      <c r="U51" s="157">
        <v>0.56</v>
      </c>
      <c r="V51" s="158">
        <v>0.065</v>
      </c>
      <c r="W51" s="158">
        <v>0.431</v>
      </c>
      <c r="X51" s="158">
        <v>194.949315</v>
      </c>
      <c r="Y51" s="169">
        <v>51.157843</v>
      </c>
      <c r="Z51" s="39">
        <v>0</v>
      </c>
      <c r="AA51" s="41">
        <v>11.7</v>
      </c>
      <c r="AB51" s="119">
        <v>0</v>
      </c>
      <c r="AC51" s="41">
        <v>2.9</v>
      </c>
      <c r="AD51" s="119">
        <v>0</v>
      </c>
      <c r="AE51" s="41">
        <v>33.2</v>
      </c>
      <c r="AF51" s="43">
        <v>8.4</v>
      </c>
      <c r="AG51" s="39">
        <v>0.18</v>
      </c>
      <c r="AH51" s="41">
        <v>9.9826077707</v>
      </c>
      <c r="AI51" s="119">
        <v>0</v>
      </c>
      <c r="AJ51" s="41">
        <v>0</v>
      </c>
      <c r="AK51" s="41">
        <v>0</v>
      </c>
      <c r="AL51" s="119">
        <v>0</v>
      </c>
      <c r="AM51" s="43">
        <v>1.7469939643999999</v>
      </c>
      <c r="AN51" s="192">
        <v>40.66583616</v>
      </c>
      <c r="AO51" s="150">
        <v>0.87</v>
      </c>
      <c r="AP51" s="39">
        <v>26.96938508962826</v>
      </c>
      <c r="AQ51" s="41">
        <v>8.404350546944066</v>
      </c>
      <c r="AR51" s="41">
        <v>1.370942296825526</v>
      </c>
      <c r="AS51" s="194">
        <v>41</v>
      </c>
      <c r="AT51" s="39">
        <v>36.539797744654365</v>
      </c>
      <c r="AU51" s="41">
        <v>184.38758351027835</v>
      </c>
      <c r="AV51" s="43">
        <v>195.05221453419557</v>
      </c>
      <c r="AY51" s="41"/>
    </row>
    <row r="52" spans="1:51" s="120" customFormat="1" ht="12.75">
      <c r="A52" s="139" t="s">
        <v>49</v>
      </c>
      <c r="B52" s="149">
        <v>39201</v>
      </c>
      <c r="C52" s="112">
        <v>120</v>
      </c>
      <c r="D52" s="113">
        <v>0.3333333333333333</v>
      </c>
      <c r="E52" s="114" t="s">
        <v>208</v>
      </c>
      <c r="F52" s="150">
        <v>-1.42718</v>
      </c>
      <c r="G52" s="168">
        <v>320.4</v>
      </c>
      <c r="H52" s="157">
        <v>7.17</v>
      </c>
      <c r="I52" s="119">
        <v>52.3</v>
      </c>
      <c r="J52" s="119">
        <f>I52+(-0.7443*N52+224.98)</f>
        <v>252.94139</v>
      </c>
      <c r="K52" s="158">
        <f>0.0169*J52</f>
        <v>4.274709490999999</v>
      </c>
      <c r="L52" s="157">
        <v>2.73</v>
      </c>
      <c r="M52" s="119">
        <v>38.4</v>
      </c>
      <c r="N52" s="119">
        <v>32.7</v>
      </c>
      <c r="O52" s="157">
        <v>0.53</v>
      </c>
      <c r="P52" s="157">
        <v>0.64</v>
      </c>
      <c r="Q52" s="157">
        <f>P52-O52</f>
        <v>0.10999999999999999</v>
      </c>
      <c r="R52" s="157">
        <v>0.09</v>
      </c>
      <c r="S52" s="119">
        <v>0.7</v>
      </c>
      <c r="T52" s="158">
        <v>0.024</v>
      </c>
      <c r="U52" s="157">
        <v>0.76</v>
      </c>
      <c r="V52" s="158">
        <v>0.087</v>
      </c>
      <c r="W52" s="158">
        <v>0.417</v>
      </c>
      <c r="X52" s="158">
        <v>184.11879750000003</v>
      </c>
      <c r="Y52" s="169">
        <v>66.91025799999998</v>
      </c>
      <c r="Z52" s="39">
        <v>0</v>
      </c>
      <c r="AA52" s="41">
        <v>12.3</v>
      </c>
      <c r="AB52" s="119">
        <v>0</v>
      </c>
      <c r="AC52" s="41">
        <v>3.2</v>
      </c>
      <c r="AD52" s="119">
        <v>0.1</v>
      </c>
      <c r="AE52" s="41">
        <v>32.9</v>
      </c>
      <c r="AF52" s="43">
        <v>8.6</v>
      </c>
      <c r="AG52" s="39">
        <v>0.2</v>
      </c>
      <c r="AH52" s="41">
        <v>10.8920380625</v>
      </c>
      <c r="AI52" s="119">
        <v>0</v>
      </c>
      <c r="AJ52" s="41">
        <v>0</v>
      </c>
      <c r="AK52" s="41">
        <v>0</v>
      </c>
      <c r="AL52" s="119">
        <v>0.501160308</v>
      </c>
      <c r="AM52" s="43">
        <v>2.5230488044</v>
      </c>
      <c r="AN52" s="192">
        <v>35.9</v>
      </c>
      <c r="AO52" s="150">
        <v>1.46</v>
      </c>
      <c r="AP52" s="39">
        <v>78.01425758081842</v>
      </c>
      <c r="AQ52" s="41">
        <v>19.50783476863016</v>
      </c>
      <c r="AR52" s="41">
        <v>0.6265738727370879</v>
      </c>
      <c r="AS52" s="194">
        <v>20</v>
      </c>
      <c r="AT52" s="39">
        <v>213.99189653828537</v>
      </c>
      <c r="AU52" s="41">
        <v>389.60735496375514</v>
      </c>
      <c r="AV52" s="43">
        <v>467.0335144792054</v>
      </c>
      <c r="AY52" s="41"/>
    </row>
    <row r="53" spans="1:51" s="120" customFormat="1" ht="12.75">
      <c r="A53" s="139" t="s">
        <v>50</v>
      </c>
      <c r="B53" s="149">
        <v>39216</v>
      </c>
      <c r="C53" s="112">
        <v>135</v>
      </c>
      <c r="D53" s="113">
        <v>13.5</v>
      </c>
      <c r="E53" s="114" t="s">
        <v>210</v>
      </c>
      <c r="F53" s="150">
        <v>-0.943841</v>
      </c>
      <c r="G53" s="168">
        <v>307.5</v>
      </c>
      <c r="H53" s="157">
        <v>7.23</v>
      </c>
      <c r="I53" s="119">
        <v>5.7</v>
      </c>
      <c r="J53" s="119">
        <f>I53+(-0.7443*N53+224.98)</f>
        <v>209.61630999999997</v>
      </c>
      <c r="K53" s="158">
        <f>0.0169*J53</f>
        <v>3.542515638999999</v>
      </c>
      <c r="L53" s="157">
        <v>2.21</v>
      </c>
      <c r="M53" s="119">
        <v>29</v>
      </c>
      <c r="N53" s="119">
        <v>28.3</v>
      </c>
      <c r="O53" s="157">
        <v>0.62</v>
      </c>
      <c r="P53" s="157">
        <v>0.8</v>
      </c>
      <c r="Q53" s="157">
        <f>P53-O53</f>
        <v>0.18000000000000005</v>
      </c>
      <c r="R53" s="157">
        <v>0.14</v>
      </c>
      <c r="S53" s="119">
        <v>1.2</v>
      </c>
      <c r="T53" s="158">
        <v>0.003</v>
      </c>
      <c r="U53" s="157">
        <v>0.72</v>
      </c>
      <c r="V53" s="158">
        <v>0.096</v>
      </c>
      <c r="W53" s="158">
        <v>0.446</v>
      </c>
      <c r="X53" s="158">
        <v>198.76287750000003</v>
      </c>
      <c r="Y53" s="169">
        <v>64.359867</v>
      </c>
      <c r="Z53" s="39">
        <v>0</v>
      </c>
      <c r="AA53" s="41">
        <v>13.4</v>
      </c>
      <c r="AB53" s="119">
        <v>0</v>
      </c>
      <c r="AC53" s="41">
        <v>2.8</v>
      </c>
      <c r="AD53" s="119">
        <v>-0.1</v>
      </c>
      <c r="AE53" s="41">
        <v>32.4</v>
      </c>
      <c r="AF53" s="43">
        <v>8.6</v>
      </c>
      <c r="AG53" s="39">
        <v>0.18</v>
      </c>
      <c r="AH53" s="41">
        <v>11.318816605299999</v>
      </c>
      <c r="AI53" s="119">
        <v>0</v>
      </c>
      <c r="AJ53" s="41">
        <v>0</v>
      </c>
      <c r="AK53" s="41">
        <v>0</v>
      </c>
      <c r="AL53" s="119">
        <v>4.8317453492</v>
      </c>
      <c r="AM53" s="43">
        <v>1.9292681645999998</v>
      </c>
      <c r="AN53" s="192">
        <v>33.9</v>
      </c>
      <c r="AO53" s="150">
        <v>1.14</v>
      </c>
      <c r="AP53" s="39">
        <v>89.13101495706931</v>
      </c>
      <c r="AQ53" s="41">
        <v>11.178755614929067</v>
      </c>
      <c r="AR53" s="41">
        <v>13.52040088832714</v>
      </c>
      <c r="AS53" s="43">
        <v>117</v>
      </c>
      <c r="AT53" s="39">
        <v>282.3050218826384</v>
      </c>
      <c r="AU53" s="41">
        <v>379.66925509094193</v>
      </c>
      <c r="AV53" s="43">
        <v>562.7699059287665</v>
      </c>
      <c r="AY53" s="41"/>
    </row>
    <row r="54" spans="1:51" s="120" customFormat="1" ht="12.75">
      <c r="A54" s="139" t="s">
        <v>51</v>
      </c>
      <c r="B54" s="149">
        <v>39223</v>
      </c>
      <c r="C54" s="112">
        <v>142</v>
      </c>
      <c r="D54" s="113">
        <v>0.7083333333333334</v>
      </c>
      <c r="E54" s="114" t="s">
        <v>208</v>
      </c>
      <c r="F54" s="150">
        <v>-0.0391887</v>
      </c>
      <c r="G54" s="168">
        <v>324.6</v>
      </c>
      <c r="H54" s="157">
        <v>7.18</v>
      </c>
      <c r="I54" s="119">
        <v>-12.8</v>
      </c>
      <c r="J54" s="119">
        <f>I54+(-0.7443*N54+224.98)</f>
        <v>191.11630999999997</v>
      </c>
      <c r="K54" s="158">
        <f>0.0169*J54</f>
        <v>3.2298656389999993</v>
      </c>
      <c r="L54" s="157">
        <v>2.62</v>
      </c>
      <c r="M54" s="119">
        <v>34.5</v>
      </c>
      <c r="N54" s="119">
        <v>28.3</v>
      </c>
      <c r="O54" s="157">
        <v>0.67</v>
      </c>
      <c r="P54" s="157">
        <v>1.18</v>
      </c>
      <c r="Q54" s="157">
        <f>P54-O54</f>
        <v>0.5099999999999999</v>
      </c>
      <c r="R54" s="157">
        <v>0.06</v>
      </c>
      <c r="S54" s="119">
        <v>0.6</v>
      </c>
      <c r="T54" s="158">
        <v>0.007</v>
      </c>
      <c r="U54" s="157">
        <v>0.56</v>
      </c>
      <c r="V54" s="158">
        <v>0.108</v>
      </c>
      <c r="W54" s="158">
        <v>0.469</v>
      </c>
      <c r="X54" s="158">
        <v>195.4069425</v>
      </c>
      <c r="Y54" s="169">
        <v>87.913478</v>
      </c>
      <c r="Z54" s="39">
        <v>0</v>
      </c>
      <c r="AA54" s="41">
        <v>12.1</v>
      </c>
      <c r="AB54" s="119">
        <v>0</v>
      </c>
      <c r="AC54" s="41">
        <v>2.2</v>
      </c>
      <c r="AD54" s="119">
        <v>0</v>
      </c>
      <c r="AE54" s="41">
        <v>34.3</v>
      </c>
      <c r="AF54" s="43">
        <v>8.9</v>
      </c>
      <c r="AG54" s="39">
        <v>0.18</v>
      </c>
      <c r="AH54" s="41">
        <v>9.8453512453</v>
      </c>
      <c r="AI54" s="119">
        <v>0</v>
      </c>
      <c r="AJ54" s="41">
        <v>0</v>
      </c>
      <c r="AK54" s="41">
        <v>0</v>
      </c>
      <c r="AL54" s="119">
        <v>2.5755225782</v>
      </c>
      <c r="AM54" s="43">
        <v>2.5918139742</v>
      </c>
      <c r="AN54" s="192">
        <v>35.82</v>
      </c>
      <c r="AO54" s="150">
        <v>0.87</v>
      </c>
      <c r="AP54" s="39">
        <v>29.27812659738837</v>
      </c>
      <c r="AQ54" s="41">
        <v>65.63264910911772</v>
      </c>
      <c r="AR54" s="41">
        <v>0.725030674453373</v>
      </c>
      <c r="AS54" s="43">
        <v>118</v>
      </c>
      <c r="AT54" s="39">
        <v>295.7110110227344</v>
      </c>
      <c r="AU54" s="41">
        <v>385.07756214680575</v>
      </c>
      <c r="AV54" s="43">
        <v>582.1879831249897</v>
      </c>
      <c r="AY54" s="41"/>
    </row>
    <row r="55" spans="1:51" s="120" customFormat="1" ht="12.75">
      <c r="A55" s="139" t="s">
        <v>52</v>
      </c>
      <c r="B55" s="149">
        <v>39231</v>
      </c>
      <c r="C55" s="112">
        <v>150</v>
      </c>
      <c r="D55" s="113">
        <v>0.4166666666666667</v>
      </c>
      <c r="E55" s="114" t="s">
        <v>208</v>
      </c>
      <c r="F55" s="150">
        <v>1.58888</v>
      </c>
      <c r="G55" s="168">
        <v>340.9</v>
      </c>
      <c r="H55" s="157">
        <v>7.14</v>
      </c>
      <c r="I55" s="119">
        <v>6.6</v>
      </c>
      <c r="J55" s="119">
        <f>I55+(-0.7443*N55+224.98)</f>
        <v>206.2738</v>
      </c>
      <c r="K55" s="158">
        <f>0.0169*J55</f>
        <v>3.4860272199999995</v>
      </c>
      <c r="L55" s="157">
        <v>2.42</v>
      </c>
      <c r="M55" s="119">
        <v>34.8</v>
      </c>
      <c r="N55" s="119">
        <v>34</v>
      </c>
      <c r="O55" s="157">
        <v>0.55</v>
      </c>
      <c r="P55" s="157">
        <v>0.67</v>
      </c>
      <c r="Q55" s="157">
        <f>P55-O55</f>
        <v>0.12</v>
      </c>
      <c r="R55" s="157">
        <v>0.05</v>
      </c>
      <c r="S55" s="119">
        <v>0.7</v>
      </c>
      <c r="T55" s="158">
        <v>0.019</v>
      </c>
      <c r="U55" s="157">
        <v>0.48</v>
      </c>
      <c r="V55" s="158">
        <v>0.145</v>
      </c>
      <c r="W55" s="158">
        <v>0.466</v>
      </c>
      <c r="X55" s="158">
        <v>182.74591500000002</v>
      </c>
      <c r="Y55" s="169">
        <v>67.810396</v>
      </c>
      <c r="Z55" s="39">
        <v>0</v>
      </c>
      <c r="AA55" s="41">
        <v>12</v>
      </c>
      <c r="AB55" s="119">
        <v>0.36</v>
      </c>
      <c r="AC55" s="41">
        <v>3.1</v>
      </c>
      <c r="AD55" s="119">
        <v>0.1</v>
      </c>
      <c r="AE55" s="41">
        <v>35.4</v>
      </c>
      <c r="AF55" s="43">
        <v>9.2</v>
      </c>
      <c r="AG55" s="39">
        <v>0.18</v>
      </c>
      <c r="AH55" s="41">
        <v>11.4</v>
      </c>
      <c r="AI55" s="119">
        <v>0</v>
      </c>
      <c r="AJ55" s="41">
        <v>0</v>
      </c>
      <c r="AK55" s="41">
        <v>2</v>
      </c>
      <c r="AL55" s="119">
        <v>1.2125868444</v>
      </c>
      <c r="AM55" s="43">
        <v>2.6619364926</v>
      </c>
      <c r="AN55" s="192">
        <v>35.45</v>
      </c>
      <c r="AO55" s="150">
        <v>1.33</v>
      </c>
      <c r="AP55" s="39">
        <v>90.18343958367588</v>
      </c>
      <c r="AQ55" s="41">
        <v>10.8153418288885</v>
      </c>
      <c r="AR55" s="41">
        <v>9.571793631508703</v>
      </c>
      <c r="AS55" s="43">
        <v>120</v>
      </c>
      <c r="AT55" s="39">
        <v>272.3148811184175</v>
      </c>
      <c r="AU55" s="41">
        <v>345.072646846621</v>
      </c>
      <c r="AV55" s="43">
        <v>571.1785440956988</v>
      </c>
      <c r="AY55" s="41"/>
    </row>
    <row r="56" spans="1:51" s="120" customFormat="1" ht="12.75">
      <c r="A56" s="139" t="s">
        <v>53</v>
      </c>
      <c r="B56" s="149">
        <v>39244</v>
      </c>
      <c r="C56" s="112">
        <v>163</v>
      </c>
      <c r="D56" s="113">
        <v>0.5729166666666666</v>
      </c>
      <c r="E56" s="121" t="s">
        <v>218</v>
      </c>
      <c r="F56" s="150">
        <v>4.75261</v>
      </c>
      <c r="G56" s="168">
        <v>316.8</v>
      </c>
      <c r="H56" s="157">
        <v>7.01</v>
      </c>
      <c r="I56" s="119">
        <v>-53.8</v>
      </c>
      <c r="J56" s="119">
        <f>I56+(-0.7443*N56+224.98)</f>
        <v>150.78618</v>
      </c>
      <c r="K56" s="158">
        <f>0.0169*J56</f>
        <v>2.5482864419999998</v>
      </c>
      <c r="L56" s="157">
        <v>3.39</v>
      </c>
      <c r="M56" s="119">
        <v>43.9</v>
      </c>
      <c r="N56" s="119">
        <v>27.4</v>
      </c>
      <c r="O56" s="157">
        <v>0.65</v>
      </c>
      <c r="P56" s="157">
        <v>1.22</v>
      </c>
      <c r="Q56" s="157">
        <f>P56-O56</f>
        <v>0.57</v>
      </c>
      <c r="R56" s="157">
        <v>0.1</v>
      </c>
      <c r="S56" s="119">
        <v>0.5</v>
      </c>
      <c r="T56" s="158">
        <v>0.008</v>
      </c>
      <c r="U56" s="157">
        <v>0.76</v>
      </c>
      <c r="V56" s="158">
        <v>0.123</v>
      </c>
      <c r="W56" s="158">
        <v>0.431</v>
      </c>
      <c r="X56" s="158">
        <v>228.9662925</v>
      </c>
      <c r="Y56" s="169">
        <v>75.611592</v>
      </c>
      <c r="Z56" s="39">
        <v>0</v>
      </c>
      <c r="AA56" s="41">
        <v>11.8</v>
      </c>
      <c r="AB56" s="119">
        <v>0</v>
      </c>
      <c r="AC56" s="41">
        <v>2.5</v>
      </c>
      <c r="AD56" s="119">
        <v>0</v>
      </c>
      <c r="AE56" s="41">
        <v>33.7</v>
      </c>
      <c r="AF56" s="43">
        <v>8.6</v>
      </c>
      <c r="AG56" s="39">
        <v>0.13</v>
      </c>
      <c r="AH56" s="41">
        <v>9.8288395228</v>
      </c>
      <c r="AI56" s="119">
        <v>0</v>
      </c>
      <c r="AJ56" s="41">
        <v>0</v>
      </c>
      <c r="AK56" s="41">
        <v>0</v>
      </c>
      <c r="AL56" s="119">
        <v>1.234825536</v>
      </c>
      <c r="AM56" s="43">
        <v>2.3912454810000003</v>
      </c>
      <c r="AN56" s="192">
        <v>33.75</v>
      </c>
      <c r="AO56" s="150">
        <v>1.1</v>
      </c>
      <c r="AP56" s="39">
        <v>0.5623863208110786</v>
      </c>
      <c r="AQ56" s="41">
        <v>96.4287825082302</v>
      </c>
      <c r="AR56" s="41">
        <v>0</v>
      </c>
      <c r="AS56" s="43">
        <v>125</v>
      </c>
      <c r="AT56" s="39">
        <v>304.6519116729298</v>
      </c>
      <c r="AU56" s="41">
        <v>431.97829339329735</v>
      </c>
      <c r="AV56" s="43">
        <v>581.0598534624942</v>
      </c>
      <c r="AY56" s="41"/>
    </row>
    <row r="57" spans="1:51" s="120" customFormat="1" ht="12.75">
      <c r="A57" s="139" t="s">
        <v>54</v>
      </c>
      <c r="B57" s="149">
        <v>39251</v>
      </c>
      <c r="C57" s="112">
        <v>170</v>
      </c>
      <c r="D57" s="113">
        <v>0.3645833333333333</v>
      </c>
      <c r="E57" s="114" t="s">
        <v>214</v>
      </c>
      <c r="F57" s="150">
        <v>3.82863</v>
      </c>
      <c r="G57" s="168">
        <v>326.9</v>
      </c>
      <c r="H57" s="157">
        <v>7.13</v>
      </c>
      <c r="I57" s="119">
        <v>42.7</v>
      </c>
      <c r="J57" s="119">
        <f>I57+(-0.7443*N57+224.98)</f>
        <v>243.78796999999997</v>
      </c>
      <c r="K57" s="158">
        <f>0.0169*J57</f>
        <v>4.120016692999999</v>
      </c>
      <c r="L57" s="157">
        <v>4.06</v>
      </c>
      <c r="M57" s="119">
        <v>57.3</v>
      </c>
      <c r="N57" s="119">
        <v>32.1</v>
      </c>
      <c r="O57" s="157">
        <v>0.74</v>
      </c>
      <c r="P57" s="157">
        <v>0.92</v>
      </c>
      <c r="Q57" s="157">
        <f>P57-O57</f>
        <v>0.18000000000000005</v>
      </c>
      <c r="R57" s="157">
        <v>0.04</v>
      </c>
      <c r="S57" s="119">
        <v>0.6</v>
      </c>
      <c r="T57" s="158">
        <v>0.013</v>
      </c>
      <c r="U57" s="157">
        <v>0.72</v>
      </c>
      <c r="V57" s="158">
        <v>0.138</v>
      </c>
      <c r="W57" s="158">
        <v>0.545</v>
      </c>
      <c r="X57" s="158">
        <v>201.3561</v>
      </c>
      <c r="Y57" s="169">
        <v>47.407268</v>
      </c>
      <c r="Z57" s="39">
        <v>0</v>
      </c>
      <c r="AA57" s="41">
        <v>13</v>
      </c>
      <c r="AB57" s="119">
        <v>0</v>
      </c>
      <c r="AC57" s="41">
        <v>2.6</v>
      </c>
      <c r="AD57" s="119">
        <v>0.3</v>
      </c>
      <c r="AE57" s="41">
        <v>36</v>
      </c>
      <c r="AF57" s="43">
        <v>9.7</v>
      </c>
      <c r="AG57" s="39">
        <v>0.13</v>
      </c>
      <c r="AH57" s="41">
        <v>10.4195767528</v>
      </c>
      <c r="AI57" s="119">
        <v>0</v>
      </c>
      <c r="AJ57" s="41">
        <v>0</v>
      </c>
      <c r="AK57" s="41">
        <v>2.0740200367000003</v>
      </c>
      <c r="AL57" s="119">
        <v>0</v>
      </c>
      <c r="AM57" s="43">
        <v>2.5621798878</v>
      </c>
      <c r="AN57" s="192">
        <v>36.1</v>
      </c>
      <c r="AO57" s="150">
        <v>1.1</v>
      </c>
      <c r="AP57" s="39">
        <v>29.61960438359688</v>
      </c>
      <c r="AQ57" s="41">
        <v>71.19396871414466</v>
      </c>
      <c r="AR57" s="41">
        <v>3.9495049498531274</v>
      </c>
      <c r="AS57" s="43">
        <v>117</v>
      </c>
      <c r="AT57" s="39">
        <v>299.8360108971285</v>
      </c>
      <c r="AU57" s="41">
        <v>414.0894343951605</v>
      </c>
      <c r="AV57" s="43">
        <v>533.200726593461</v>
      </c>
      <c r="AY57" s="41"/>
    </row>
    <row r="58" spans="1:51" s="120" customFormat="1" ht="12.75">
      <c r="A58" s="139" t="s">
        <v>55</v>
      </c>
      <c r="B58" s="149">
        <v>39257</v>
      </c>
      <c r="C58" s="112">
        <v>176</v>
      </c>
      <c r="D58" s="113">
        <v>0.6041666666666666</v>
      </c>
      <c r="E58" s="114" t="s">
        <v>208</v>
      </c>
      <c r="F58" s="150">
        <v>2.67554</v>
      </c>
      <c r="G58" s="168">
        <v>307.8</v>
      </c>
      <c r="H58" s="157">
        <v>7.3</v>
      </c>
      <c r="I58" s="119">
        <v>54</v>
      </c>
      <c r="J58" s="119">
        <f>I58+(-0.7443*N58+224.98)</f>
        <v>254.64139</v>
      </c>
      <c r="K58" s="158">
        <f>0.0169*J58</f>
        <v>4.303439491</v>
      </c>
      <c r="L58" s="157">
        <v>2.82</v>
      </c>
      <c r="M58" s="119">
        <v>39.7</v>
      </c>
      <c r="N58" s="119">
        <v>32.7</v>
      </c>
      <c r="O58" s="157">
        <v>0.63</v>
      </c>
      <c r="P58" s="157">
        <v>0.7</v>
      </c>
      <c r="Q58" s="157">
        <f>P58-O58</f>
        <v>0.06999999999999995</v>
      </c>
      <c r="R58" s="157">
        <v>0.03</v>
      </c>
      <c r="S58" s="119">
        <v>0.3</v>
      </c>
      <c r="T58" s="158">
        <v>0.015</v>
      </c>
      <c r="U58" s="157">
        <v>0.04</v>
      </c>
      <c r="V58" s="158">
        <v>0.123</v>
      </c>
      <c r="W58" s="158">
        <v>0.534</v>
      </c>
      <c r="X58" s="158">
        <v>207.15271500000003</v>
      </c>
      <c r="Y58" s="169">
        <v>37.355727</v>
      </c>
      <c r="Z58" s="39">
        <v>0</v>
      </c>
      <c r="AA58" s="41">
        <v>12.6</v>
      </c>
      <c r="AB58" s="119">
        <v>0</v>
      </c>
      <c r="AC58" s="41">
        <v>3.6</v>
      </c>
      <c r="AD58" s="119">
        <v>-0.1</v>
      </c>
      <c r="AE58" s="41">
        <v>36.3</v>
      </c>
      <c r="AF58" s="43">
        <v>9.1</v>
      </c>
      <c r="AG58" s="39">
        <v>0.14</v>
      </c>
      <c r="AH58" s="41">
        <v>10.2609962903</v>
      </c>
      <c r="AI58" s="119">
        <v>0</v>
      </c>
      <c r="AJ58" s="41">
        <v>0</v>
      </c>
      <c r="AK58" s="41">
        <v>2.0054324428</v>
      </c>
      <c r="AL58" s="119">
        <v>0</v>
      </c>
      <c r="AM58" s="43">
        <v>2.8157063886</v>
      </c>
      <c r="AN58" s="192">
        <v>35.38</v>
      </c>
      <c r="AO58" s="150">
        <v>1.01</v>
      </c>
      <c r="AP58" s="39">
        <v>0</v>
      </c>
      <c r="AQ58" s="41">
        <v>92.53553822196106</v>
      </c>
      <c r="AR58" s="41">
        <v>0</v>
      </c>
      <c r="AS58" s="43">
        <v>113</v>
      </c>
      <c r="AT58" s="39">
        <v>297.11027632958206</v>
      </c>
      <c r="AU58" s="41">
        <v>323.7344121825999</v>
      </c>
      <c r="AV58" s="43">
        <v>490.33758621838416</v>
      </c>
      <c r="AY58" s="41"/>
    </row>
    <row r="59" spans="1:51" s="120" customFormat="1" ht="12.75">
      <c r="A59" s="139" t="s">
        <v>56</v>
      </c>
      <c r="B59" s="149">
        <v>39265</v>
      </c>
      <c r="C59" s="112">
        <v>184</v>
      </c>
      <c r="D59" s="113">
        <v>0.4583333333333333</v>
      </c>
      <c r="E59" s="114" t="s">
        <v>212</v>
      </c>
      <c r="F59" s="150">
        <v>3.22161</v>
      </c>
      <c r="G59" s="168">
        <v>301.8</v>
      </c>
      <c r="H59" s="157">
        <v>7.08</v>
      </c>
      <c r="I59" s="119">
        <v>5.7</v>
      </c>
      <c r="J59" s="119">
        <f>I59+(-0.7443*N59+224.98)</f>
        <v>207.45783999999998</v>
      </c>
      <c r="K59" s="158">
        <f>0.0169*J59</f>
        <v>3.5060374959999994</v>
      </c>
      <c r="L59" s="157">
        <v>3.34</v>
      </c>
      <c r="M59" s="119">
        <v>46.3</v>
      </c>
      <c r="N59" s="119">
        <v>31.2</v>
      </c>
      <c r="O59" s="157">
        <v>0.69</v>
      </c>
      <c r="P59" s="157">
        <v>0.99</v>
      </c>
      <c r="Q59" s="157">
        <f>P59-O59</f>
        <v>0.30000000000000004</v>
      </c>
      <c r="R59" s="157">
        <v>0.06</v>
      </c>
      <c r="S59" s="119">
        <v>0.6</v>
      </c>
      <c r="T59" s="158">
        <v>0.015</v>
      </c>
      <c r="U59" s="157">
        <v>0.51</v>
      </c>
      <c r="V59" s="158">
        <v>0.171</v>
      </c>
      <c r="W59" s="158">
        <v>0.54</v>
      </c>
      <c r="X59" s="158">
        <v>199.83067499999999</v>
      </c>
      <c r="Y59" s="169">
        <v>46.657153</v>
      </c>
      <c r="Z59" s="39">
        <v>0</v>
      </c>
      <c r="AA59" s="41">
        <v>12</v>
      </c>
      <c r="AB59" s="119">
        <v>0</v>
      </c>
      <c r="AC59" s="41">
        <v>2</v>
      </c>
      <c r="AD59" s="119">
        <v>0</v>
      </c>
      <c r="AE59" s="41">
        <v>35.2</v>
      </c>
      <c r="AF59" s="43">
        <v>9.5</v>
      </c>
      <c r="AG59" s="39">
        <v>0.14</v>
      </c>
      <c r="AH59" s="41">
        <v>9.9855869003</v>
      </c>
      <c r="AI59" s="119">
        <v>0</v>
      </c>
      <c r="AJ59" s="41">
        <v>0</v>
      </c>
      <c r="AK59" s="41">
        <v>0.30986569519999996</v>
      </c>
      <c r="AL59" s="119">
        <v>0.41815194</v>
      </c>
      <c r="AM59" s="43">
        <v>2.2664922946000003</v>
      </c>
      <c r="AN59" s="192">
        <v>35.84</v>
      </c>
      <c r="AO59" s="150">
        <v>1.1</v>
      </c>
      <c r="AP59" s="39">
        <v>65.2681043760679</v>
      </c>
      <c r="AQ59" s="41">
        <v>27.487159572981106</v>
      </c>
      <c r="AR59" s="41">
        <v>15.560012866874255</v>
      </c>
      <c r="AS59" s="43">
        <v>115</v>
      </c>
      <c r="AT59" s="39">
        <v>278.14093365828035</v>
      </c>
      <c r="AU59" s="41">
        <v>451.81636471361935</v>
      </c>
      <c r="AV59" s="43">
        <v>589.3869355461374</v>
      </c>
      <c r="AY59" s="41"/>
    </row>
    <row r="60" spans="1:51" s="120" customFormat="1" ht="12.75">
      <c r="A60" s="139" t="s">
        <v>57</v>
      </c>
      <c r="B60" s="149">
        <v>39271</v>
      </c>
      <c r="C60" s="112">
        <v>190</v>
      </c>
      <c r="D60" s="113">
        <v>0.5833333333333334</v>
      </c>
      <c r="E60" s="114" t="s">
        <v>215</v>
      </c>
      <c r="F60" s="150">
        <v>4.51847</v>
      </c>
      <c r="G60" s="168">
        <v>305.4</v>
      </c>
      <c r="H60" s="157">
        <v>7.03</v>
      </c>
      <c r="I60" s="119">
        <v>2.5</v>
      </c>
      <c r="J60" s="119">
        <f>I60+(-0.7443*N60+224.98)</f>
        <v>203.51353999999998</v>
      </c>
      <c r="K60" s="158">
        <f>0.0169*J60</f>
        <v>3.439378825999999</v>
      </c>
      <c r="L60" s="157">
        <v>3.45</v>
      </c>
      <c r="M60" s="119">
        <v>48.3</v>
      </c>
      <c r="N60" s="119">
        <v>32.2</v>
      </c>
      <c r="O60" s="157">
        <v>0.42</v>
      </c>
      <c r="P60" s="157">
        <v>0.9</v>
      </c>
      <c r="Q60" s="157">
        <f>P60-O60</f>
        <v>0.48000000000000004</v>
      </c>
      <c r="R60" s="157">
        <v>0.05</v>
      </c>
      <c r="S60" s="119">
        <v>0.8</v>
      </c>
      <c r="T60" s="158">
        <v>0.018</v>
      </c>
      <c r="U60" s="157">
        <v>0.51</v>
      </c>
      <c r="V60" s="158">
        <v>0.168</v>
      </c>
      <c r="W60" s="158">
        <v>0.583</v>
      </c>
      <c r="X60" s="158">
        <v>208.06797000000003</v>
      </c>
      <c r="Y60" s="169">
        <v>60.609292</v>
      </c>
      <c r="Z60" s="39">
        <v>0</v>
      </c>
      <c r="AA60" s="41">
        <v>12.3</v>
      </c>
      <c r="AB60" s="119">
        <v>0</v>
      </c>
      <c r="AC60" s="41">
        <v>2.4</v>
      </c>
      <c r="AD60" s="119">
        <v>0</v>
      </c>
      <c r="AE60" s="41">
        <v>34.4</v>
      </c>
      <c r="AF60" s="43">
        <v>8.7</v>
      </c>
      <c r="AG60" s="39">
        <v>0.13</v>
      </c>
      <c r="AH60" s="41">
        <v>9.9041076678</v>
      </c>
      <c r="AI60" s="119">
        <v>0</v>
      </c>
      <c r="AJ60" s="41">
        <v>0</v>
      </c>
      <c r="AK60" s="41">
        <v>0.1327837952</v>
      </c>
      <c r="AL60" s="119">
        <v>0.857413158</v>
      </c>
      <c r="AM60" s="43">
        <v>1.4611386166</v>
      </c>
      <c r="AN60" s="192">
        <v>34.16</v>
      </c>
      <c r="AO60" s="150">
        <v>1.12</v>
      </c>
      <c r="AP60" s="39">
        <v>85.67319210387592</v>
      </c>
      <c r="AQ60" s="41">
        <v>24.525812542436</v>
      </c>
      <c r="AR60" s="41">
        <v>1.2913493209478881</v>
      </c>
      <c r="AS60" s="43">
        <v>113</v>
      </c>
      <c r="AT60" s="39">
        <v>284.091586248067</v>
      </c>
      <c r="AU60" s="41">
        <v>404.0583379706599</v>
      </c>
      <c r="AV60" s="43">
        <v>535.6421731076331</v>
      </c>
      <c r="AY60" s="41"/>
    </row>
    <row r="61" spans="1:51" s="120" customFormat="1" ht="12.75">
      <c r="A61" s="139" t="s">
        <v>58</v>
      </c>
      <c r="B61" s="149">
        <v>39279</v>
      </c>
      <c r="C61" s="112">
        <v>198</v>
      </c>
      <c r="D61" s="113">
        <v>0.3854166666666667</v>
      </c>
      <c r="E61" s="114" t="s">
        <v>215</v>
      </c>
      <c r="F61" s="150">
        <v>1.65411</v>
      </c>
      <c r="G61" s="168">
        <v>309</v>
      </c>
      <c r="H61" s="157">
        <v>7.14</v>
      </c>
      <c r="I61" s="119">
        <v>68.4</v>
      </c>
      <c r="J61" s="119">
        <f>I61+(-0.7443*N61+224.98)</f>
        <v>270.45556</v>
      </c>
      <c r="K61" s="158">
        <f>0.0169*J61</f>
        <v>4.570698963999999</v>
      </c>
      <c r="L61" s="157">
        <v>5.45</v>
      </c>
      <c r="M61" s="119">
        <v>74.9</v>
      </c>
      <c r="N61" s="119">
        <v>30.8</v>
      </c>
      <c r="O61" s="157">
        <v>0.35</v>
      </c>
      <c r="P61" s="157">
        <v>0.5</v>
      </c>
      <c r="Q61" s="157">
        <f>P61-O61</f>
        <v>0.15000000000000002</v>
      </c>
      <c r="R61" s="157">
        <v>0.05</v>
      </c>
      <c r="S61" s="119">
        <v>0.3</v>
      </c>
      <c r="T61" s="158">
        <v>0.011</v>
      </c>
      <c r="U61" s="157">
        <v>0.72</v>
      </c>
      <c r="V61" s="158">
        <v>0.202</v>
      </c>
      <c r="W61" s="158">
        <v>0.488</v>
      </c>
      <c r="X61" s="158">
        <v>201.50864250000004</v>
      </c>
      <c r="Y61" s="169">
        <v>57.60883199999999</v>
      </c>
      <c r="Z61" s="39">
        <v>0</v>
      </c>
      <c r="AA61" s="41">
        <v>11.5</v>
      </c>
      <c r="AB61" s="119">
        <v>-0.06</v>
      </c>
      <c r="AC61" s="41">
        <v>2.8</v>
      </c>
      <c r="AD61" s="119">
        <v>0</v>
      </c>
      <c r="AE61" s="41">
        <v>32.5</v>
      </c>
      <c r="AF61" s="43">
        <v>8.3</v>
      </c>
      <c r="AG61" s="39">
        <v>0.14</v>
      </c>
      <c r="AH61" s="41">
        <v>10.608747402799999</v>
      </c>
      <c r="AI61" s="119">
        <v>0</v>
      </c>
      <c r="AJ61" s="41">
        <v>0</v>
      </c>
      <c r="AK61" s="41">
        <v>0.25814270959999996</v>
      </c>
      <c r="AL61" s="119">
        <v>0.723228066</v>
      </c>
      <c r="AM61" s="43">
        <v>1.9319745722</v>
      </c>
      <c r="AN61" s="192">
        <v>33.3</v>
      </c>
      <c r="AO61" s="150">
        <v>1.21</v>
      </c>
      <c r="AP61" s="39">
        <v>78.151319260207</v>
      </c>
      <c r="AQ61" s="41">
        <v>10.767495614738108</v>
      </c>
      <c r="AR61" s="41">
        <v>16.0643840141503</v>
      </c>
      <c r="AS61" s="43">
        <v>114</v>
      </c>
      <c r="AT61" s="39">
        <v>270.41538223827564</v>
      </c>
      <c r="AU61" s="41">
        <v>412.0013961367852</v>
      </c>
      <c r="AV61" s="43">
        <v>594.8688132966817</v>
      </c>
      <c r="AY61" s="41"/>
    </row>
    <row r="62" spans="1:51" s="120" customFormat="1" ht="12.75">
      <c r="A62" s="139" t="s">
        <v>59</v>
      </c>
      <c r="B62" s="149">
        <v>39288</v>
      </c>
      <c r="C62" s="112">
        <v>207</v>
      </c>
      <c r="D62" s="113">
        <v>0.4479166666666667</v>
      </c>
      <c r="E62" s="114" t="s">
        <v>215</v>
      </c>
      <c r="F62" s="150">
        <v>4.08743</v>
      </c>
      <c r="G62" s="168">
        <v>316.2</v>
      </c>
      <c r="H62" s="157">
        <v>7.07</v>
      </c>
      <c r="I62" s="119">
        <v>74.5</v>
      </c>
      <c r="J62" s="119">
        <f>I62+(-0.7443*N62+224.98)</f>
        <v>275.58797</v>
      </c>
      <c r="K62" s="158">
        <f>0.0169*J62</f>
        <v>4.657436692999999</v>
      </c>
      <c r="L62" s="157">
        <v>5.99</v>
      </c>
      <c r="M62" s="119">
        <v>83.4</v>
      </c>
      <c r="N62" s="119">
        <v>32.1</v>
      </c>
      <c r="O62" s="157">
        <v>0.22</v>
      </c>
      <c r="P62" s="157">
        <v>0.68</v>
      </c>
      <c r="Q62" s="157">
        <f>P62-O62</f>
        <v>0.4600000000000001</v>
      </c>
      <c r="R62" s="157">
        <v>0.01</v>
      </c>
      <c r="S62" s="119">
        <v>0.4</v>
      </c>
      <c r="T62" s="158">
        <v>0.026</v>
      </c>
      <c r="U62" s="157">
        <v>0.49</v>
      </c>
      <c r="V62" s="158">
        <v>0.155</v>
      </c>
      <c r="W62" s="158">
        <v>0.518</v>
      </c>
      <c r="X62" s="158">
        <v>212.49170250000003</v>
      </c>
      <c r="Y62" s="169">
        <v>42.606531999999994</v>
      </c>
      <c r="Z62" s="39">
        <v>0</v>
      </c>
      <c r="AA62" s="41">
        <v>12.1</v>
      </c>
      <c r="AB62" s="119">
        <v>0</v>
      </c>
      <c r="AC62" s="41">
        <v>2.2</v>
      </c>
      <c r="AD62" s="119">
        <v>0</v>
      </c>
      <c r="AE62" s="41">
        <v>34.4</v>
      </c>
      <c r="AF62" s="43">
        <v>9.1</v>
      </c>
      <c r="AG62" s="39">
        <v>0.13</v>
      </c>
      <c r="AH62" s="41">
        <v>10.2129964478</v>
      </c>
      <c r="AI62" s="119">
        <v>0</v>
      </c>
      <c r="AJ62" s="41">
        <v>0</v>
      </c>
      <c r="AK62" s="41">
        <v>1.8113608164000001</v>
      </c>
      <c r="AL62" s="119">
        <v>0.4375939884</v>
      </c>
      <c r="AM62" s="43">
        <v>2.2984164182</v>
      </c>
      <c r="AN62" s="192">
        <v>34.32</v>
      </c>
      <c r="AO62" s="150">
        <v>1.23</v>
      </c>
      <c r="AP62" s="39">
        <v>28.406450933256494</v>
      </c>
      <c r="AQ62" s="41">
        <v>61.46055802180458</v>
      </c>
      <c r="AR62" s="41">
        <v>6.57459330258327</v>
      </c>
      <c r="AS62" s="43">
        <v>114</v>
      </c>
      <c r="AT62" s="39">
        <v>259.16200504385574</v>
      </c>
      <c r="AU62" s="41">
        <v>386.3826636932681</v>
      </c>
      <c r="AV62" s="43">
        <v>527.2359145441525</v>
      </c>
      <c r="AY62" s="41"/>
    </row>
    <row r="63" spans="1:51" s="96" customFormat="1" ht="12.75">
      <c r="A63" s="140" t="s">
        <v>60</v>
      </c>
      <c r="B63" s="151">
        <v>39132</v>
      </c>
      <c r="C63" s="122">
        <v>50</v>
      </c>
      <c r="D63" s="98">
        <v>0.3333333333333333</v>
      </c>
      <c r="E63" s="123" t="s">
        <v>208</v>
      </c>
      <c r="F63" s="78">
        <v>3.84765</v>
      </c>
      <c r="G63" s="171">
        <v>419</v>
      </c>
      <c r="H63" s="160">
        <v>7.12</v>
      </c>
      <c r="I63" s="126">
        <v>-122.3</v>
      </c>
      <c r="J63" s="126">
        <f>I63+(-0.7443*N63+224.98)</f>
        <v>83.84920999999999</v>
      </c>
      <c r="K63" s="161">
        <f>0.0169*J63</f>
        <v>1.4170516489999996</v>
      </c>
      <c r="L63" s="160">
        <v>1.38</v>
      </c>
      <c r="M63" s="126">
        <v>16.9</v>
      </c>
      <c r="N63" s="126">
        <v>25.3</v>
      </c>
      <c r="O63" s="160">
        <v>2.61</v>
      </c>
      <c r="P63" s="160">
        <v>3.36</v>
      </c>
      <c r="Q63" s="160">
        <f>P63-O63</f>
        <v>0.75</v>
      </c>
      <c r="R63" s="160">
        <v>0</v>
      </c>
      <c r="S63" s="126">
        <v>0</v>
      </c>
      <c r="T63" s="161">
        <v>0.004</v>
      </c>
      <c r="U63" s="160">
        <v>0.49</v>
      </c>
      <c r="V63" s="161">
        <v>0.171</v>
      </c>
      <c r="W63" s="161">
        <v>0.522</v>
      </c>
      <c r="X63" s="161">
        <v>255.35614499999997</v>
      </c>
      <c r="Y63" s="172">
        <v>38.705934000000006</v>
      </c>
      <c r="Z63" s="188">
        <v>0.00722222222222222</v>
      </c>
      <c r="AA63" s="128">
        <v>11.6699515755</v>
      </c>
      <c r="AB63" s="126">
        <v>1.861722852</v>
      </c>
      <c r="AC63" s="128">
        <v>2.9722538516</v>
      </c>
      <c r="AD63" s="126">
        <v>0.22784159495346754</v>
      </c>
      <c r="AE63" s="128">
        <v>52.9513442544</v>
      </c>
      <c r="AF63" s="189">
        <v>13.57372773086</v>
      </c>
      <c r="AG63" s="83">
        <v>0.19</v>
      </c>
      <c r="AH63" s="84">
        <v>8.4699216423</v>
      </c>
      <c r="AI63" s="126">
        <v>0</v>
      </c>
      <c r="AJ63" s="84">
        <v>0</v>
      </c>
      <c r="AK63" s="84">
        <v>0</v>
      </c>
      <c r="AL63" s="126">
        <v>1.7930019038</v>
      </c>
      <c r="AM63" s="85">
        <v>0.9479639088</v>
      </c>
      <c r="AN63" s="77">
        <v>54.59</v>
      </c>
      <c r="AO63" s="78">
        <v>2.04</v>
      </c>
      <c r="AP63" s="83">
        <v>52.53919933864049</v>
      </c>
      <c r="AQ63" s="84">
        <v>144.03155962041555</v>
      </c>
      <c r="AR63" s="84">
        <v>0</v>
      </c>
      <c r="AS63" s="85">
        <v>202</v>
      </c>
      <c r="AT63" s="83">
        <v>164.50920733792935</v>
      </c>
      <c r="AU63" s="84">
        <v>2169.086633340429</v>
      </c>
      <c r="AV63" s="85">
        <v>2179.9634262326686</v>
      </c>
      <c r="AW63" s="84"/>
      <c r="AY63" s="84"/>
    </row>
    <row r="64" spans="1:51" s="96" customFormat="1" ht="12.75">
      <c r="A64" s="140" t="s">
        <v>61</v>
      </c>
      <c r="B64" s="151">
        <v>39145</v>
      </c>
      <c r="C64" s="122">
        <v>64</v>
      </c>
      <c r="D64" s="98">
        <v>0.5833333333333334</v>
      </c>
      <c r="E64" s="123" t="s">
        <v>208</v>
      </c>
      <c r="F64" s="78">
        <v>1.28804</v>
      </c>
      <c r="G64" s="171">
        <v>436</v>
      </c>
      <c r="H64" s="160">
        <v>7.19</v>
      </c>
      <c r="I64" s="126">
        <v>-86.9</v>
      </c>
      <c r="J64" s="126">
        <f>I64+(-0.7443*N64+224.98)</f>
        <v>116.49529999999999</v>
      </c>
      <c r="K64" s="161">
        <f>0.0169*J64</f>
        <v>1.9687705699999996</v>
      </c>
      <c r="L64" s="160">
        <v>3.68</v>
      </c>
      <c r="M64" s="126">
        <v>48.4</v>
      </c>
      <c r="N64" s="126">
        <v>29</v>
      </c>
      <c r="O64" s="160">
        <v>1.37</v>
      </c>
      <c r="P64" s="160">
        <v>2.29</v>
      </c>
      <c r="Q64" s="160">
        <f>P64-O64</f>
        <v>0.9199999999999999</v>
      </c>
      <c r="R64" s="160">
        <v>0</v>
      </c>
      <c r="S64" s="126">
        <v>0</v>
      </c>
      <c r="T64" s="161">
        <v>0</v>
      </c>
      <c r="U64" s="160">
        <v>0.54</v>
      </c>
      <c r="V64" s="161">
        <v>0.149</v>
      </c>
      <c r="W64" s="161">
        <v>0.458</v>
      </c>
      <c r="X64" s="161">
        <v>253.22055</v>
      </c>
      <c r="Y64" s="172">
        <v>48.75747499999999</v>
      </c>
      <c r="Z64" s="83">
        <v>0</v>
      </c>
      <c r="AA64" s="84">
        <v>12.3</v>
      </c>
      <c r="AB64" s="126">
        <v>1.11</v>
      </c>
      <c r="AC64" s="84">
        <v>4.2</v>
      </c>
      <c r="AD64" s="126">
        <v>0.7</v>
      </c>
      <c r="AE64" s="84">
        <v>56</v>
      </c>
      <c r="AF64" s="85">
        <v>13.4</v>
      </c>
      <c r="AG64" s="83">
        <v>0.2</v>
      </c>
      <c r="AH64" s="84">
        <v>6.812161478899999</v>
      </c>
      <c r="AI64" s="126">
        <v>0</v>
      </c>
      <c r="AJ64" s="84">
        <v>0.08532015920000001</v>
      </c>
      <c r="AK64" s="84">
        <v>0.0769187685</v>
      </c>
      <c r="AL64" s="126">
        <v>2.881082923</v>
      </c>
      <c r="AM64" s="85">
        <v>1.3644323502</v>
      </c>
      <c r="AN64" s="77">
        <v>56.73</v>
      </c>
      <c r="AO64" s="78">
        <v>2.17</v>
      </c>
      <c r="AP64" s="83">
        <v>128.61954977554757</v>
      </c>
      <c r="AQ64" s="84">
        <v>71.15049200189709</v>
      </c>
      <c r="AR64" s="84">
        <v>5.202403152970466</v>
      </c>
      <c r="AS64" s="196">
        <v>195</v>
      </c>
      <c r="AT64" s="83">
        <v>184.8916011711051</v>
      </c>
      <c r="AU64" s="84">
        <v>1510.883031692145</v>
      </c>
      <c r="AV64" s="85">
        <v>1694.9403749448154</v>
      </c>
      <c r="AW64" s="84"/>
      <c r="AY64" s="84"/>
    </row>
    <row r="65" spans="1:51" s="96" customFormat="1" ht="12.75">
      <c r="A65" s="140" t="s">
        <v>62</v>
      </c>
      <c r="B65" s="151">
        <v>39153</v>
      </c>
      <c r="C65" s="122">
        <v>72</v>
      </c>
      <c r="D65" s="98">
        <v>0.4583333333333333</v>
      </c>
      <c r="E65" s="123" t="s">
        <v>208</v>
      </c>
      <c r="F65" s="78">
        <v>-1.19863</v>
      </c>
      <c r="G65" s="171">
        <v>465</v>
      </c>
      <c r="H65" s="160">
        <v>7.18</v>
      </c>
      <c r="I65" s="126">
        <v>-123.2</v>
      </c>
      <c r="J65" s="126">
        <f>I65+(-0.7443*N65+224.98)</f>
        <v>77.81353999999997</v>
      </c>
      <c r="K65" s="161">
        <f>0.0169*J65</f>
        <v>1.3150488259999995</v>
      </c>
      <c r="L65" s="160">
        <v>1.56</v>
      </c>
      <c r="M65" s="126">
        <v>21.7</v>
      </c>
      <c r="N65" s="126">
        <v>32.2</v>
      </c>
      <c r="O65" s="160">
        <v>2.01</v>
      </c>
      <c r="P65" s="160">
        <v>3.44</v>
      </c>
      <c r="Q65" s="160">
        <f>P65-O65</f>
        <v>1.4300000000000002</v>
      </c>
      <c r="R65" s="160">
        <v>0.01</v>
      </c>
      <c r="S65" s="126">
        <v>0.5</v>
      </c>
      <c r="T65" s="161">
        <v>0.023</v>
      </c>
      <c r="U65" s="160">
        <v>1.56</v>
      </c>
      <c r="V65" s="161">
        <v>0.215</v>
      </c>
      <c r="W65" s="161">
        <v>0.554</v>
      </c>
      <c r="X65" s="161">
        <v>274.72904250000005</v>
      </c>
      <c r="Y65" s="172">
        <v>38.105842</v>
      </c>
      <c r="Z65" s="83">
        <v>0.02</v>
      </c>
      <c r="AA65" s="84">
        <v>12.7</v>
      </c>
      <c r="AB65" s="126">
        <v>0.29</v>
      </c>
      <c r="AC65" s="84">
        <v>4.7</v>
      </c>
      <c r="AD65" s="126">
        <v>0.5</v>
      </c>
      <c r="AE65" s="84">
        <v>55.3</v>
      </c>
      <c r="AF65" s="85">
        <v>13.2</v>
      </c>
      <c r="AG65" s="83">
        <v>0.19</v>
      </c>
      <c r="AH65" s="84">
        <v>7.0714166588</v>
      </c>
      <c r="AI65" s="126">
        <v>0</v>
      </c>
      <c r="AJ65" s="84">
        <v>0</v>
      </c>
      <c r="AK65" s="84">
        <v>0.174695815</v>
      </c>
      <c r="AL65" s="126">
        <v>2.1573643428000002</v>
      </c>
      <c r="AM65" s="85">
        <v>0.8846549367000001</v>
      </c>
      <c r="AN65" s="77">
        <v>59.46</v>
      </c>
      <c r="AO65" s="78">
        <v>2.48</v>
      </c>
      <c r="AP65" s="83">
        <v>151.27853054355683</v>
      </c>
      <c r="AQ65" s="84">
        <v>48.962273330172884</v>
      </c>
      <c r="AR65" s="84">
        <v>1.2624750930637545</v>
      </c>
      <c r="AS65" s="196">
        <v>205</v>
      </c>
      <c r="AT65" s="83">
        <v>168.06059382952847</v>
      </c>
      <c r="AU65" s="84">
        <v>1182.806459950757</v>
      </c>
      <c r="AV65" s="85">
        <v>1503.9706102598407</v>
      </c>
      <c r="AW65" s="84"/>
      <c r="AY65" s="84"/>
    </row>
    <row r="66" spans="1:51" s="96" customFormat="1" ht="12.75">
      <c r="A66" s="140" t="s">
        <v>63</v>
      </c>
      <c r="B66" s="151">
        <v>39157</v>
      </c>
      <c r="C66" s="122">
        <v>76</v>
      </c>
      <c r="D66" s="98">
        <v>0.25</v>
      </c>
      <c r="E66" s="123" t="s">
        <v>208</v>
      </c>
      <c r="F66" s="78">
        <v>1.98717</v>
      </c>
      <c r="G66" s="171">
        <v>437</v>
      </c>
      <c r="H66" s="160">
        <v>7.06</v>
      </c>
      <c r="I66" s="126">
        <v>-101.8</v>
      </c>
      <c r="J66" s="126">
        <f>I66+(-0.7443*N66+224.98)</f>
        <v>104.64692999999998</v>
      </c>
      <c r="K66" s="161">
        <f>0.0169*J66</f>
        <v>1.7685331169999996</v>
      </c>
      <c r="L66" s="160">
        <v>1.91</v>
      </c>
      <c r="M66" s="126">
        <v>23.4</v>
      </c>
      <c r="N66" s="126">
        <v>24.9</v>
      </c>
      <c r="O66" s="160">
        <v>2.86</v>
      </c>
      <c r="P66" s="160">
        <v>3.13</v>
      </c>
      <c r="Q66" s="160">
        <f>P66-O66</f>
        <v>0.27</v>
      </c>
      <c r="R66" s="160">
        <v>0.01</v>
      </c>
      <c r="S66" s="126">
        <v>0.5</v>
      </c>
      <c r="T66" s="161">
        <v>0.007</v>
      </c>
      <c r="U66" s="160">
        <v>1.72</v>
      </c>
      <c r="V66" s="161">
        <v>0.182</v>
      </c>
      <c r="W66" s="161">
        <v>0.512</v>
      </c>
      <c r="X66" s="161">
        <v>272.74599</v>
      </c>
      <c r="Y66" s="172">
        <v>59.409108</v>
      </c>
      <c r="Z66" s="83">
        <v>0</v>
      </c>
      <c r="AA66" s="84">
        <v>11.6</v>
      </c>
      <c r="AB66" s="126">
        <v>1.84</v>
      </c>
      <c r="AC66" s="84">
        <v>4.5</v>
      </c>
      <c r="AD66" s="126">
        <v>0.5</v>
      </c>
      <c r="AE66" s="84">
        <v>55.9</v>
      </c>
      <c r="AF66" s="85">
        <v>13.4</v>
      </c>
      <c r="AG66" s="83">
        <v>0.21</v>
      </c>
      <c r="AH66" s="84">
        <v>6.8266234807999995</v>
      </c>
      <c r="AI66" s="126">
        <v>0</v>
      </c>
      <c r="AJ66" s="84">
        <v>0.11934632340000001</v>
      </c>
      <c r="AK66" s="84">
        <v>0.24417183</v>
      </c>
      <c r="AL66" s="126">
        <v>2.6367933082</v>
      </c>
      <c r="AM66" s="85">
        <v>0.2940700848</v>
      </c>
      <c r="AN66" s="77">
        <v>58.77</v>
      </c>
      <c r="AO66" s="78">
        <v>2.12</v>
      </c>
      <c r="AP66" s="83">
        <v>168.28955131003787</v>
      </c>
      <c r="AQ66" s="84">
        <v>42.414697462787615</v>
      </c>
      <c r="AR66" s="84">
        <v>1.0588762262042983</v>
      </c>
      <c r="AS66" s="196">
        <v>207</v>
      </c>
      <c r="AT66" s="83">
        <v>162.2934561615522</v>
      </c>
      <c r="AU66" s="84">
        <v>1387.673519338898</v>
      </c>
      <c r="AV66" s="85">
        <v>1683.0734186752893</v>
      </c>
      <c r="AW66" s="84"/>
      <c r="AY66" s="84"/>
    </row>
    <row r="67" spans="1:51" s="96" customFormat="1" ht="12.75">
      <c r="A67" s="140" t="s">
        <v>64</v>
      </c>
      <c r="B67" s="151">
        <v>39166</v>
      </c>
      <c r="C67" s="122">
        <v>85</v>
      </c>
      <c r="D67" s="98">
        <v>0.5625</v>
      </c>
      <c r="E67" s="123" t="s">
        <v>208</v>
      </c>
      <c r="F67" s="78">
        <v>-2.65691</v>
      </c>
      <c r="G67" s="171">
        <v>481</v>
      </c>
      <c r="H67" s="160">
        <v>7.16</v>
      </c>
      <c r="I67" s="126">
        <v>-123.8</v>
      </c>
      <c r="J67" s="126">
        <f>I67+(-0.7443*N67+224.98)</f>
        <v>76.32037999999999</v>
      </c>
      <c r="K67" s="161">
        <f>0.0169*J67</f>
        <v>1.2898144219999996</v>
      </c>
      <c r="L67" s="160">
        <v>1.04</v>
      </c>
      <c r="M67" s="126">
        <v>14.9</v>
      </c>
      <c r="N67" s="126">
        <v>33.4</v>
      </c>
      <c r="O67" s="160">
        <v>2.41</v>
      </c>
      <c r="P67" s="160">
        <v>3.74</v>
      </c>
      <c r="Q67" s="160">
        <f>P67-O67</f>
        <v>1.33</v>
      </c>
      <c r="R67" s="160">
        <v>0</v>
      </c>
      <c r="S67" s="126">
        <v>0.3</v>
      </c>
      <c r="T67" s="161">
        <v>0.033</v>
      </c>
      <c r="U67" s="160">
        <v>1.12</v>
      </c>
      <c r="V67" s="161">
        <v>0.121</v>
      </c>
      <c r="W67" s="161">
        <v>0.501</v>
      </c>
      <c r="X67" s="162" t="s">
        <v>364</v>
      </c>
      <c r="Y67" s="172">
        <v>53.55821099999999</v>
      </c>
      <c r="Z67" s="83">
        <v>0</v>
      </c>
      <c r="AA67" s="84">
        <v>12.8</v>
      </c>
      <c r="AB67" s="126">
        <v>1.72</v>
      </c>
      <c r="AC67" s="84">
        <v>5.9</v>
      </c>
      <c r="AD67" s="126">
        <v>0.5</v>
      </c>
      <c r="AE67" s="84">
        <v>52.7</v>
      </c>
      <c r="AF67" s="85">
        <v>12.7</v>
      </c>
      <c r="AG67" s="83">
        <v>0.19</v>
      </c>
      <c r="AH67" s="84">
        <v>7.4641214392999995</v>
      </c>
      <c r="AI67" s="126">
        <v>0</v>
      </c>
      <c r="AJ67" s="84">
        <v>0</v>
      </c>
      <c r="AK67" s="84">
        <v>0</v>
      </c>
      <c r="AL67" s="126">
        <v>2.4389780598</v>
      </c>
      <c r="AM67" s="85">
        <v>0.5331450324</v>
      </c>
      <c r="AN67" s="77">
        <v>59.89</v>
      </c>
      <c r="AO67" s="78">
        <v>2.04</v>
      </c>
      <c r="AP67" s="83">
        <v>107.03787977055526</v>
      </c>
      <c r="AQ67" s="84">
        <v>99.6302671133873</v>
      </c>
      <c r="AR67" s="84">
        <v>0.04658090546791124</v>
      </c>
      <c r="AS67" s="196">
        <v>208</v>
      </c>
      <c r="AT67" s="83">
        <v>173.65262848079422</v>
      </c>
      <c r="AU67" s="84">
        <v>1687.8556585195865</v>
      </c>
      <c r="AV67" s="85">
        <v>1857.7057868636923</v>
      </c>
      <c r="AW67" s="84"/>
      <c r="AY67" s="84"/>
    </row>
    <row r="68" spans="1:51" s="96" customFormat="1" ht="12.75">
      <c r="A68" s="140" t="s">
        <v>65</v>
      </c>
      <c r="B68" s="151">
        <v>39175</v>
      </c>
      <c r="C68" s="122">
        <v>94</v>
      </c>
      <c r="D68" s="98">
        <v>0.6666666666666666</v>
      </c>
      <c r="E68" s="123" t="s">
        <v>208</v>
      </c>
      <c r="F68" s="78">
        <v>-3.72897</v>
      </c>
      <c r="G68" s="171">
        <v>471</v>
      </c>
      <c r="H68" s="160">
        <v>7.14</v>
      </c>
      <c r="I68" s="126">
        <v>-83.6</v>
      </c>
      <c r="J68" s="126">
        <f>I68+(-0.7443*N68+224.98)</f>
        <v>119.7953</v>
      </c>
      <c r="K68" s="161">
        <f>0.0169*J68</f>
        <v>2.0245405699999997</v>
      </c>
      <c r="L68" s="160">
        <v>2.11</v>
      </c>
      <c r="M68" s="126">
        <v>27.9</v>
      </c>
      <c r="N68" s="126">
        <v>29</v>
      </c>
      <c r="O68" s="160">
        <v>1.95</v>
      </c>
      <c r="P68" s="160">
        <v>2.56</v>
      </c>
      <c r="Q68" s="160">
        <f>P68-O68</f>
        <v>0.6100000000000001</v>
      </c>
      <c r="R68" s="160">
        <v>0.01</v>
      </c>
      <c r="S68" s="126">
        <v>0.3</v>
      </c>
      <c r="T68" s="161">
        <v>0.003</v>
      </c>
      <c r="U68" s="160">
        <v>2</v>
      </c>
      <c r="V68" s="161">
        <v>0.168</v>
      </c>
      <c r="W68" s="161">
        <v>0.551</v>
      </c>
      <c r="X68" s="161">
        <v>297.0002475</v>
      </c>
      <c r="Y68" s="172">
        <v>96.01472</v>
      </c>
      <c r="Z68" s="83">
        <v>0</v>
      </c>
      <c r="AA68" s="84">
        <v>11.9</v>
      </c>
      <c r="AB68" s="126">
        <v>1.19</v>
      </c>
      <c r="AC68" s="84">
        <v>4.2</v>
      </c>
      <c r="AD68" s="126">
        <v>0</v>
      </c>
      <c r="AE68" s="84">
        <v>55.8</v>
      </c>
      <c r="AF68" s="85">
        <v>13.6</v>
      </c>
      <c r="AG68" s="83">
        <v>0.2</v>
      </c>
      <c r="AH68" s="84">
        <v>7.184605200199999</v>
      </c>
      <c r="AI68" s="126">
        <v>0</v>
      </c>
      <c r="AJ68" s="84">
        <v>0</v>
      </c>
      <c r="AK68" s="84">
        <v>0</v>
      </c>
      <c r="AL68" s="126">
        <v>5.3219096652</v>
      </c>
      <c r="AM68" s="85">
        <v>0</v>
      </c>
      <c r="AN68" s="77">
        <v>63.37049144</v>
      </c>
      <c r="AO68" s="78">
        <v>1.45</v>
      </c>
      <c r="AP68" s="83">
        <v>130.3516526207323</v>
      </c>
      <c r="AQ68" s="84">
        <v>56.437751462431166</v>
      </c>
      <c r="AR68" s="84">
        <v>0.3264523594662264</v>
      </c>
      <c r="AS68" s="196">
        <v>214</v>
      </c>
      <c r="AT68" s="83">
        <v>145.42327384734577</v>
      </c>
      <c r="AU68" s="84">
        <v>1313.4201373140277</v>
      </c>
      <c r="AV68" s="85">
        <v>1754.888307268359</v>
      </c>
      <c r="AW68" s="84"/>
      <c r="AY68" s="84"/>
    </row>
    <row r="69" spans="1:51" s="96" customFormat="1" ht="12.75">
      <c r="A69" s="140" t="s">
        <v>66</v>
      </c>
      <c r="B69" s="151">
        <v>39182</v>
      </c>
      <c r="C69" s="122">
        <v>101</v>
      </c>
      <c r="D69" s="98">
        <v>0.3958333333333333</v>
      </c>
      <c r="E69" s="123" t="s">
        <v>208</v>
      </c>
      <c r="F69" s="78">
        <v>-8.07065</v>
      </c>
      <c r="G69" s="171">
        <v>543</v>
      </c>
      <c r="H69" s="160">
        <v>7.09</v>
      </c>
      <c r="I69" s="126">
        <v>-88.7</v>
      </c>
      <c r="J69" s="126">
        <f>I69+(-0.7443*N69+224.98)</f>
        <v>110.60164999999999</v>
      </c>
      <c r="K69" s="161">
        <f>0.0169*J69</f>
        <v>1.8691678849999998</v>
      </c>
      <c r="L69" s="160">
        <v>2.47</v>
      </c>
      <c r="M69" s="126">
        <v>35.7</v>
      </c>
      <c r="N69" s="126">
        <v>34.5</v>
      </c>
      <c r="O69" s="160">
        <v>1.86</v>
      </c>
      <c r="P69" s="160">
        <v>1.98</v>
      </c>
      <c r="Q69" s="160">
        <f>P69-O69</f>
        <v>0.11999999999999988</v>
      </c>
      <c r="R69" s="160">
        <v>0.01</v>
      </c>
      <c r="S69" s="126">
        <v>0.5</v>
      </c>
      <c r="T69" s="161">
        <v>0.005</v>
      </c>
      <c r="U69" s="160">
        <v>1.48</v>
      </c>
      <c r="V69" s="161">
        <v>0.213</v>
      </c>
      <c r="W69" s="161">
        <v>0.6</v>
      </c>
      <c r="X69" s="161">
        <v>313.62738</v>
      </c>
      <c r="Y69" s="172">
        <v>96.464789</v>
      </c>
      <c r="Z69" s="83">
        <v>0</v>
      </c>
      <c r="AA69" s="84">
        <v>11.5</v>
      </c>
      <c r="AB69" s="126">
        <v>1.16</v>
      </c>
      <c r="AC69" s="84">
        <v>4</v>
      </c>
      <c r="AD69" s="126">
        <v>0.3</v>
      </c>
      <c r="AE69" s="84">
        <v>47.9</v>
      </c>
      <c r="AF69" s="85">
        <v>12.8</v>
      </c>
      <c r="AG69" s="83">
        <v>0.2</v>
      </c>
      <c r="AH69" s="84">
        <v>7.696687537699999</v>
      </c>
      <c r="AI69" s="126">
        <v>0</v>
      </c>
      <c r="AJ69" s="84">
        <v>0.060588880000000005</v>
      </c>
      <c r="AK69" s="84">
        <v>0.1660461285</v>
      </c>
      <c r="AL69" s="126">
        <v>1.8355343419999999</v>
      </c>
      <c r="AM69" s="85">
        <v>0.2682477024</v>
      </c>
      <c r="AN69" s="77">
        <v>62.52689472</v>
      </c>
      <c r="AO69" s="78">
        <v>3.07</v>
      </c>
      <c r="AP69" s="83">
        <v>116.97134907445106</v>
      </c>
      <c r="AQ69" s="84">
        <v>98.0417526978884</v>
      </c>
      <c r="AR69" s="84">
        <v>0.43350599961089825</v>
      </c>
      <c r="AS69" s="196">
        <v>224</v>
      </c>
      <c r="AT69" s="83">
        <v>183.69505431165112</v>
      </c>
      <c r="AU69" s="84">
        <v>1386.8734424847046</v>
      </c>
      <c r="AV69" s="85">
        <v>1559.1439749245521</v>
      </c>
      <c r="AW69" s="84"/>
      <c r="AY69" s="84"/>
    </row>
    <row r="70" spans="1:51" s="96" customFormat="1" ht="12.75">
      <c r="A70" s="140" t="s">
        <v>67</v>
      </c>
      <c r="B70" s="151">
        <v>39188</v>
      </c>
      <c r="C70" s="122">
        <v>107</v>
      </c>
      <c r="D70" s="98">
        <v>0.46875</v>
      </c>
      <c r="E70" s="123" t="s">
        <v>208</v>
      </c>
      <c r="F70" s="78">
        <v>-4.55102</v>
      </c>
      <c r="G70" s="171">
        <v>528</v>
      </c>
      <c r="H70" s="160">
        <v>7.16</v>
      </c>
      <c r="I70" s="126">
        <v>-103.7</v>
      </c>
      <c r="J70" s="126">
        <f>I70+(-0.7443*N70+224.98)</f>
        <v>95.89936999999999</v>
      </c>
      <c r="K70" s="161">
        <f>0.0169*J70</f>
        <v>1.6206993529999998</v>
      </c>
      <c r="L70" s="160">
        <v>2.47</v>
      </c>
      <c r="M70" s="126">
        <v>35.6</v>
      </c>
      <c r="N70" s="126">
        <v>34.1</v>
      </c>
      <c r="O70" s="160">
        <v>2.08</v>
      </c>
      <c r="P70" s="160">
        <v>2.42</v>
      </c>
      <c r="Q70" s="160">
        <f>P70-O70</f>
        <v>0.33999999999999986</v>
      </c>
      <c r="R70" s="160">
        <v>0.01</v>
      </c>
      <c r="S70" s="126">
        <v>0.3</v>
      </c>
      <c r="T70" s="161">
        <v>0.012</v>
      </c>
      <c r="U70" s="160">
        <v>0.94</v>
      </c>
      <c r="V70" s="161">
        <v>0.113</v>
      </c>
      <c r="W70" s="161">
        <v>0.166</v>
      </c>
      <c r="X70" s="161">
        <v>292.72905750000007</v>
      </c>
      <c r="Y70" s="172">
        <v>63.00966000000001</v>
      </c>
      <c r="Z70" s="83">
        <v>0</v>
      </c>
      <c r="AA70" s="84">
        <v>11.3</v>
      </c>
      <c r="AB70" s="126">
        <v>0.86</v>
      </c>
      <c r="AC70" s="84">
        <v>3.5</v>
      </c>
      <c r="AD70" s="126">
        <v>0</v>
      </c>
      <c r="AE70" s="84">
        <v>52.9</v>
      </c>
      <c r="AF70" s="85">
        <v>13.1</v>
      </c>
      <c r="AG70" s="83">
        <v>0.2</v>
      </c>
      <c r="AH70" s="84">
        <v>7.7176907755999995</v>
      </c>
      <c r="AI70" s="126">
        <v>0</v>
      </c>
      <c r="AJ70" s="84">
        <v>0</v>
      </c>
      <c r="AK70" s="84">
        <v>0</v>
      </c>
      <c r="AL70" s="126">
        <v>3.5864760422</v>
      </c>
      <c r="AM70" s="85">
        <v>0.1871646045</v>
      </c>
      <c r="AN70" s="77">
        <v>60.34</v>
      </c>
      <c r="AO70" s="78">
        <v>1.7</v>
      </c>
      <c r="AP70" s="83">
        <v>34.852869671068525</v>
      </c>
      <c r="AQ70" s="84">
        <v>145.47230313894661</v>
      </c>
      <c r="AR70" s="84">
        <v>0.22361300251426117</v>
      </c>
      <c r="AS70" s="196">
        <v>209</v>
      </c>
      <c r="AT70" s="83">
        <v>183.62007688655672</v>
      </c>
      <c r="AU70" s="84">
        <v>1163.4247999109361</v>
      </c>
      <c r="AV70" s="85">
        <v>1341.0214144760776</v>
      </c>
      <c r="AW70" s="84"/>
      <c r="AY70" s="84"/>
    </row>
    <row r="71" spans="1:51" s="96" customFormat="1" ht="12.75">
      <c r="A71" s="140" t="s">
        <v>68</v>
      </c>
      <c r="B71" s="151">
        <v>39196</v>
      </c>
      <c r="C71" s="122">
        <v>115</v>
      </c>
      <c r="D71" s="98">
        <v>0.3333333333333333</v>
      </c>
      <c r="E71" s="123" t="s">
        <v>208</v>
      </c>
      <c r="F71" s="78">
        <v>-3.24565</v>
      </c>
      <c r="G71" s="171">
        <v>474</v>
      </c>
      <c r="H71" s="160">
        <v>7.03</v>
      </c>
      <c r="I71" s="126">
        <v>10.3</v>
      </c>
      <c r="J71" s="126">
        <f>I71+(-0.7443*N71+224.98)</f>
        <v>214.21631</v>
      </c>
      <c r="K71" s="161">
        <f>0.0169*J71</f>
        <v>3.6202556389999994</v>
      </c>
      <c r="L71" s="160">
        <v>3.3</v>
      </c>
      <c r="M71" s="126">
        <v>42.9</v>
      </c>
      <c r="N71" s="126">
        <v>28.3</v>
      </c>
      <c r="O71" s="160">
        <v>2.37</v>
      </c>
      <c r="P71" s="160">
        <v>2.92</v>
      </c>
      <c r="Q71" s="160">
        <f>P71-O71</f>
        <v>0.5499999999999998</v>
      </c>
      <c r="R71" s="160">
        <v>0.01</v>
      </c>
      <c r="S71" s="126">
        <v>2.8</v>
      </c>
      <c r="T71" s="161">
        <v>0.006</v>
      </c>
      <c r="U71" s="160">
        <v>1.6</v>
      </c>
      <c r="V71" s="161">
        <v>0.193</v>
      </c>
      <c r="W71" s="161">
        <v>0.551</v>
      </c>
      <c r="X71" s="161">
        <v>277.62735000000004</v>
      </c>
      <c r="Y71" s="172">
        <v>101.265525</v>
      </c>
      <c r="Z71" s="83">
        <v>0</v>
      </c>
      <c r="AA71" s="84">
        <v>12.2</v>
      </c>
      <c r="AB71" s="126">
        <v>1.71</v>
      </c>
      <c r="AC71" s="84">
        <v>4.3</v>
      </c>
      <c r="AD71" s="126">
        <v>0.6</v>
      </c>
      <c r="AE71" s="84">
        <v>55.1</v>
      </c>
      <c r="AF71" s="85">
        <v>13.3</v>
      </c>
      <c r="AG71" s="83">
        <v>0.2</v>
      </c>
      <c r="AH71" s="84">
        <v>8.0372762783</v>
      </c>
      <c r="AI71" s="126">
        <v>0</v>
      </c>
      <c r="AJ71" s="84">
        <v>0.0753643046</v>
      </c>
      <c r="AK71" s="84">
        <v>0.183701392</v>
      </c>
      <c r="AL71" s="126">
        <v>2.7997527818</v>
      </c>
      <c r="AM71" s="85">
        <v>0.6772042359</v>
      </c>
      <c r="AN71" s="77">
        <v>62.23</v>
      </c>
      <c r="AO71" s="78">
        <v>1.87</v>
      </c>
      <c r="AP71" s="83">
        <v>137.584430489409</v>
      </c>
      <c r="AQ71" s="84">
        <v>34.37599433501817</v>
      </c>
      <c r="AR71" s="84">
        <v>0.6457412284945865</v>
      </c>
      <c r="AS71" s="196">
        <v>176</v>
      </c>
      <c r="AT71" s="83">
        <v>118.20868927809342</v>
      </c>
      <c r="AU71" s="84">
        <v>1166.6695918606854</v>
      </c>
      <c r="AV71" s="85">
        <v>1387.6411752078172</v>
      </c>
      <c r="AW71" s="84"/>
      <c r="AY71" s="84"/>
    </row>
    <row r="72" spans="1:51" s="96" customFormat="1" ht="12.75">
      <c r="A72" s="140" t="s">
        <v>69</v>
      </c>
      <c r="B72" s="151">
        <v>39202</v>
      </c>
      <c r="C72" s="122">
        <v>121</v>
      </c>
      <c r="D72" s="98">
        <v>0.5</v>
      </c>
      <c r="E72" s="123" t="s">
        <v>208</v>
      </c>
      <c r="F72" s="78">
        <v>0.973632</v>
      </c>
      <c r="G72" s="171">
        <v>501</v>
      </c>
      <c r="H72" s="160">
        <v>7.11</v>
      </c>
      <c r="I72" s="126">
        <v>-101.7</v>
      </c>
      <c r="J72" s="126">
        <f>I72+(-0.7443*N72+224.98)</f>
        <v>97.82493999999998</v>
      </c>
      <c r="K72" s="161">
        <f>0.0169*J72</f>
        <v>1.6532414859999995</v>
      </c>
      <c r="L72" s="160">
        <v>1.37</v>
      </c>
      <c r="M72" s="126">
        <v>19.8</v>
      </c>
      <c r="N72" s="126">
        <v>34.2</v>
      </c>
      <c r="O72" s="160">
        <v>1.98</v>
      </c>
      <c r="P72" s="160">
        <v>3.52</v>
      </c>
      <c r="Q72" s="160">
        <f>P72-O72</f>
        <v>1.54</v>
      </c>
      <c r="R72" s="160">
        <v>0</v>
      </c>
      <c r="S72" s="126">
        <v>0.6</v>
      </c>
      <c r="T72" s="161">
        <v>0.015</v>
      </c>
      <c r="U72" s="160">
        <v>1.68</v>
      </c>
      <c r="V72" s="161">
        <v>0.144</v>
      </c>
      <c r="W72" s="161">
        <v>0.642</v>
      </c>
      <c r="X72" s="161">
        <v>297.30533249999996</v>
      </c>
      <c r="Y72" s="172">
        <v>72.31108600000002</v>
      </c>
      <c r="Z72" s="83">
        <v>0</v>
      </c>
      <c r="AA72" s="84">
        <v>13.5</v>
      </c>
      <c r="AB72" s="126">
        <v>0</v>
      </c>
      <c r="AC72" s="84">
        <v>4.2</v>
      </c>
      <c r="AD72" s="126">
        <v>0</v>
      </c>
      <c r="AE72" s="84">
        <v>57</v>
      </c>
      <c r="AF72" s="85">
        <v>13.8</v>
      </c>
      <c r="AG72" s="83">
        <v>0.21</v>
      </c>
      <c r="AH72" s="84">
        <v>8.5703702399</v>
      </c>
      <c r="AI72" s="126">
        <v>0</v>
      </c>
      <c r="AJ72" s="84">
        <v>0</v>
      </c>
      <c r="AK72" s="84">
        <v>0.0857077165</v>
      </c>
      <c r="AL72" s="126">
        <v>3.0692991204</v>
      </c>
      <c r="AM72" s="85">
        <v>0.3773731449</v>
      </c>
      <c r="AN72" s="77">
        <v>59.22</v>
      </c>
      <c r="AO72" s="78">
        <v>1.72</v>
      </c>
      <c r="AP72" s="83">
        <v>27.573744288373</v>
      </c>
      <c r="AQ72" s="84">
        <v>149.80828677215075</v>
      </c>
      <c r="AR72" s="84">
        <v>0</v>
      </c>
      <c r="AS72" s="196">
        <v>206</v>
      </c>
      <c r="AT72" s="83">
        <v>167.88696201935082</v>
      </c>
      <c r="AU72" s="84">
        <v>1535.4232789235325</v>
      </c>
      <c r="AV72" s="85">
        <v>1793.7743635717998</v>
      </c>
      <c r="AW72" s="84"/>
      <c r="AY72" s="84"/>
    </row>
    <row r="73" spans="1:51" s="96" customFormat="1" ht="12.75">
      <c r="A73" s="140" t="s">
        <v>70</v>
      </c>
      <c r="B73" s="151">
        <v>39217</v>
      </c>
      <c r="C73" s="122">
        <v>136</v>
      </c>
      <c r="D73" s="98">
        <v>0.6458333333333334</v>
      </c>
      <c r="E73" s="123" t="s">
        <v>211</v>
      </c>
      <c r="F73" s="78">
        <v>2.33326</v>
      </c>
      <c r="G73" s="171">
        <v>487</v>
      </c>
      <c r="H73" s="160">
        <v>7.02</v>
      </c>
      <c r="I73" s="126">
        <v>14.9</v>
      </c>
      <c r="J73" s="126">
        <f>I73+(-0.7443*N73+224.98)</f>
        <v>217.10442</v>
      </c>
      <c r="K73" s="161">
        <f>0.0169*J73</f>
        <v>3.6690646979999997</v>
      </c>
      <c r="L73" s="160">
        <v>1.75</v>
      </c>
      <c r="M73" s="126">
        <v>23.8</v>
      </c>
      <c r="N73" s="126">
        <v>30.6</v>
      </c>
      <c r="O73" s="160">
        <v>2.47</v>
      </c>
      <c r="P73" s="160">
        <v>3.1</v>
      </c>
      <c r="Q73" s="160">
        <f>P73-O73</f>
        <v>0.6299999999999999</v>
      </c>
      <c r="R73" s="160">
        <v>0.02</v>
      </c>
      <c r="S73" s="126">
        <v>0.5</v>
      </c>
      <c r="T73" s="161">
        <v>0.004</v>
      </c>
      <c r="U73" s="160">
        <v>1.92</v>
      </c>
      <c r="V73" s="161">
        <v>0.153</v>
      </c>
      <c r="W73" s="161">
        <v>0.716</v>
      </c>
      <c r="X73" s="161">
        <v>259.77987750000005</v>
      </c>
      <c r="Y73" s="172">
        <v>88.663593</v>
      </c>
      <c r="Z73" s="83">
        <v>0</v>
      </c>
      <c r="AA73" s="84">
        <v>12.5</v>
      </c>
      <c r="AB73" s="126">
        <v>0.02</v>
      </c>
      <c r="AC73" s="84">
        <v>4.2</v>
      </c>
      <c r="AD73" s="126">
        <v>0</v>
      </c>
      <c r="AE73" s="84">
        <v>56.4</v>
      </c>
      <c r="AF73" s="85">
        <v>13.7</v>
      </c>
      <c r="AG73" s="83">
        <v>0.23</v>
      </c>
      <c r="AH73" s="84">
        <v>7.6270820777</v>
      </c>
      <c r="AI73" s="126">
        <v>0</v>
      </c>
      <c r="AJ73" s="84">
        <v>0</v>
      </c>
      <c r="AK73" s="84">
        <v>0.39064398100000003</v>
      </c>
      <c r="AL73" s="126">
        <v>2.4608938152</v>
      </c>
      <c r="AM73" s="85">
        <v>0</v>
      </c>
      <c r="AN73" s="77">
        <v>59.44</v>
      </c>
      <c r="AO73" s="78">
        <v>1.77</v>
      </c>
      <c r="AP73" s="83">
        <v>163.0768591267835</v>
      </c>
      <c r="AQ73" s="84">
        <v>97.47187654311995</v>
      </c>
      <c r="AR73" s="84">
        <v>0</v>
      </c>
      <c r="AS73" s="85">
        <v>244</v>
      </c>
      <c r="AT73" s="83">
        <v>292.4533600771656</v>
      </c>
      <c r="AU73" s="84">
        <v>1834.0772751007871</v>
      </c>
      <c r="AV73" s="85">
        <v>1995.0356433163668</v>
      </c>
      <c r="AW73" s="84"/>
      <c r="AY73" s="84"/>
    </row>
    <row r="74" spans="1:51" s="96" customFormat="1" ht="12.75">
      <c r="A74" s="140" t="s">
        <v>71</v>
      </c>
      <c r="B74" s="151">
        <v>39222</v>
      </c>
      <c r="C74" s="122">
        <v>141</v>
      </c>
      <c r="D74" s="98">
        <v>0.3125</v>
      </c>
      <c r="E74" s="123" t="s">
        <v>212</v>
      </c>
      <c r="F74" s="78">
        <v>7.00057</v>
      </c>
      <c r="G74" s="171">
        <v>481</v>
      </c>
      <c r="H74" s="160">
        <v>6.99</v>
      </c>
      <c r="I74" s="126">
        <v>-26.5</v>
      </c>
      <c r="J74" s="126">
        <f>I74+(-0.7443*N74+224.98)</f>
        <v>176.8953</v>
      </c>
      <c r="K74" s="161">
        <f>0.0169*J74</f>
        <v>2.9895305699999994</v>
      </c>
      <c r="L74" s="160">
        <v>4.29</v>
      </c>
      <c r="M74" s="126">
        <v>57</v>
      </c>
      <c r="N74" s="126">
        <v>29</v>
      </c>
      <c r="O74" s="160">
        <v>1.76</v>
      </c>
      <c r="P74" s="160">
        <v>5.44</v>
      </c>
      <c r="Q74" s="160">
        <f>P74-O74</f>
        <v>3.6800000000000006</v>
      </c>
      <c r="R74" s="160">
        <v>0.01</v>
      </c>
      <c r="S74" s="126">
        <v>0.5</v>
      </c>
      <c r="T74" s="161">
        <v>0.012</v>
      </c>
      <c r="U74" s="160">
        <v>2.35</v>
      </c>
      <c r="V74" s="161">
        <v>0.267</v>
      </c>
      <c r="W74" s="161">
        <v>0.578</v>
      </c>
      <c r="X74" s="161">
        <v>287.5426125000001</v>
      </c>
      <c r="Y74" s="172">
        <v>87.913478</v>
      </c>
      <c r="Z74" s="83">
        <v>0</v>
      </c>
      <c r="AA74" s="84">
        <v>11.9</v>
      </c>
      <c r="AB74" s="126">
        <v>0.8</v>
      </c>
      <c r="AC74" s="84">
        <v>4</v>
      </c>
      <c r="AD74" s="126">
        <v>0.7</v>
      </c>
      <c r="AE74" s="84">
        <v>63.6</v>
      </c>
      <c r="AF74" s="85">
        <v>13.4</v>
      </c>
      <c r="AG74" s="83">
        <v>0.23</v>
      </c>
      <c r="AH74" s="84">
        <v>7.9569364823</v>
      </c>
      <c r="AI74" s="126">
        <v>0</v>
      </c>
      <c r="AJ74" s="84">
        <v>0</v>
      </c>
      <c r="AK74" s="84">
        <v>0.277718378</v>
      </c>
      <c r="AL74" s="126">
        <v>2.566184185</v>
      </c>
      <c r="AM74" s="85">
        <v>0.6402275649</v>
      </c>
      <c r="AN74" s="77">
        <v>57.95</v>
      </c>
      <c r="AO74" s="78">
        <v>2.39</v>
      </c>
      <c r="AP74" s="83">
        <v>227.22271104187953</v>
      </c>
      <c r="AQ74" s="84">
        <v>39.83429067286523</v>
      </c>
      <c r="AR74" s="84">
        <v>0</v>
      </c>
      <c r="AS74" s="85">
        <v>236</v>
      </c>
      <c r="AT74" s="83">
        <v>260.9200695479749</v>
      </c>
      <c r="AU74" s="84">
        <v>1134.5796879037832</v>
      </c>
      <c r="AV74" s="85">
        <v>1234.5224394900074</v>
      </c>
      <c r="AW74" s="84"/>
      <c r="AY74" s="84"/>
    </row>
    <row r="75" spans="1:51" s="96" customFormat="1" ht="12.75">
      <c r="A75" s="140" t="s">
        <v>72</v>
      </c>
      <c r="B75" s="151">
        <v>39230</v>
      </c>
      <c r="C75" s="122">
        <v>149</v>
      </c>
      <c r="D75" s="98">
        <v>0.4375</v>
      </c>
      <c r="E75" s="123" t="s">
        <v>212</v>
      </c>
      <c r="F75" s="78">
        <v>0.770316</v>
      </c>
      <c r="G75" s="171">
        <v>508</v>
      </c>
      <c r="H75" s="160">
        <v>7.06</v>
      </c>
      <c r="I75" s="126">
        <v>-76</v>
      </c>
      <c r="J75" s="126">
        <f>I75+(-0.7443*N75+224.98)</f>
        <v>123.37608</v>
      </c>
      <c r="K75" s="161">
        <f>0.0169*J75</f>
        <v>2.0850557519999997</v>
      </c>
      <c r="L75" s="160">
        <v>2.67</v>
      </c>
      <c r="M75" s="126">
        <v>38.9</v>
      </c>
      <c r="N75" s="126">
        <v>34.4</v>
      </c>
      <c r="O75" s="160">
        <v>1.83</v>
      </c>
      <c r="P75" s="160">
        <v>3.08</v>
      </c>
      <c r="Q75" s="160">
        <f>P75-O75</f>
        <v>1.25</v>
      </c>
      <c r="R75" s="160">
        <v>0</v>
      </c>
      <c r="S75" s="126">
        <v>0.7</v>
      </c>
      <c r="T75" s="161">
        <v>0.014</v>
      </c>
      <c r="U75" s="160">
        <v>1.84</v>
      </c>
      <c r="V75" s="161">
        <v>0.231</v>
      </c>
      <c r="W75" s="161">
        <v>0.273</v>
      </c>
      <c r="X75" s="161">
        <v>277.7798925</v>
      </c>
      <c r="Y75" s="172">
        <v>74.86147700000001</v>
      </c>
      <c r="Z75" s="83">
        <v>0</v>
      </c>
      <c r="AA75" s="84">
        <v>12.4</v>
      </c>
      <c r="AB75" s="126">
        <v>2.39</v>
      </c>
      <c r="AC75" s="84">
        <v>5</v>
      </c>
      <c r="AD75" s="126">
        <v>0.2</v>
      </c>
      <c r="AE75" s="84">
        <v>56.3</v>
      </c>
      <c r="AF75" s="85">
        <v>13.7</v>
      </c>
      <c r="AG75" s="83">
        <v>0.24</v>
      </c>
      <c r="AH75" s="84">
        <v>8.7510718844</v>
      </c>
      <c r="AI75" s="126">
        <v>0</v>
      </c>
      <c r="AJ75" s="84">
        <v>0.0670057932</v>
      </c>
      <c r="AK75" s="84">
        <v>0.0900712435</v>
      </c>
      <c r="AL75" s="126">
        <v>1.8765983341999999</v>
      </c>
      <c r="AM75" s="85">
        <v>0.5856069612</v>
      </c>
      <c r="AN75" s="77">
        <v>59.22</v>
      </c>
      <c r="AO75" s="78">
        <v>2.28</v>
      </c>
      <c r="AP75" s="83">
        <v>207.87117048737625</v>
      </c>
      <c r="AQ75" s="84">
        <v>50.93819699698845</v>
      </c>
      <c r="AR75" s="84">
        <v>0</v>
      </c>
      <c r="AS75" s="85">
        <v>238</v>
      </c>
      <c r="AT75" s="83">
        <v>269.85440761029287</v>
      </c>
      <c r="AU75" s="84">
        <v>1199.5473724388978</v>
      </c>
      <c r="AV75" s="85">
        <v>1320.4246856853867</v>
      </c>
      <c r="AW75" s="84"/>
      <c r="AY75" s="84"/>
    </row>
    <row r="76" spans="1:51" s="96" customFormat="1" ht="12.75">
      <c r="A76" s="140" t="s">
        <v>73</v>
      </c>
      <c r="B76" s="151">
        <v>39244</v>
      </c>
      <c r="C76" s="122">
        <v>163</v>
      </c>
      <c r="D76" s="98">
        <v>0.4583333333333333</v>
      </c>
      <c r="E76" s="101" t="s">
        <v>218</v>
      </c>
      <c r="F76" s="78">
        <v>6.16386</v>
      </c>
      <c r="G76" s="171">
        <v>490</v>
      </c>
      <c r="H76" s="160">
        <v>7.05</v>
      </c>
      <c r="I76" s="126">
        <v>-25.1</v>
      </c>
      <c r="J76" s="126">
        <f>I76+(-0.7443*N76+224.98)</f>
        <v>179.18846</v>
      </c>
      <c r="K76" s="161">
        <f>0.0169*J76</f>
        <v>3.0282849739999995</v>
      </c>
      <c r="L76" s="160">
        <v>3.13</v>
      </c>
      <c r="M76" s="126">
        <v>40.7</v>
      </c>
      <c r="N76" s="126">
        <v>27.8</v>
      </c>
      <c r="O76" s="160">
        <v>3.38</v>
      </c>
      <c r="P76" s="160">
        <v>3.8</v>
      </c>
      <c r="Q76" s="160">
        <f>P76-O76</f>
        <v>0.41999999999999993</v>
      </c>
      <c r="R76" s="160">
        <v>0.02</v>
      </c>
      <c r="S76" s="126">
        <v>0.7</v>
      </c>
      <c r="T76" s="161">
        <v>0.009</v>
      </c>
      <c r="U76" s="160">
        <v>2.1</v>
      </c>
      <c r="V76" s="161">
        <v>0.301</v>
      </c>
      <c r="W76" s="161">
        <v>0.599</v>
      </c>
      <c r="X76" s="161">
        <v>284.79684750000007</v>
      </c>
      <c r="Y76" s="172">
        <v>125.119182</v>
      </c>
      <c r="Z76" s="83">
        <v>0</v>
      </c>
      <c r="AA76" s="84">
        <v>12.4</v>
      </c>
      <c r="AB76" s="126">
        <v>0</v>
      </c>
      <c r="AC76" s="84">
        <v>4.6</v>
      </c>
      <c r="AD76" s="126">
        <v>0</v>
      </c>
      <c r="AE76" s="84">
        <v>56.4</v>
      </c>
      <c r="AF76" s="85">
        <v>13.5</v>
      </c>
      <c r="AG76" s="83">
        <v>0.18</v>
      </c>
      <c r="AH76" s="84">
        <v>7.3708878608</v>
      </c>
      <c r="AI76" s="126">
        <v>0</v>
      </c>
      <c r="AJ76" s="84">
        <v>0</v>
      </c>
      <c r="AK76" s="84">
        <v>0.10491033</v>
      </c>
      <c r="AL76" s="126">
        <v>2.3033447158</v>
      </c>
      <c r="AM76" s="85">
        <v>0.4915650042</v>
      </c>
      <c r="AN76" s="77">
        <v>54.48</v>
      </c>
      <c r="AO76" s="78">
        <v>2.04</v>
      </c>
      <c r="AP76" s="83">
        <v>211.45331130121073</v>
      </c>
      <c r="AQ76" s="84">
        <v>62.20709860617857</v>
      </c>
      <c r="AR76" s="84">
        <v>0</v>
      </c>
      <c r="AS76" s="85">
        <v>240</v>
      </c>
      <c r="AT76" s="83">
        <v>283.24226647095105</v>
      </c>
      <c r="AU76" s="84">
        <v>1186.7328636575069</v>
      </c>
      <c r="AV76" s="85">
        <v>1352.2581678954098</v>
      </c>
      <c r="AW76" s="84"/>
      <c r="AY76" s="84"/>
    </row>
    <row r="77" spans="1:51" s="96" customFormat="1" ht="12.75">
      <c r="A77" s="140" t="s">
        <v>74</v>
      </c>
      <c r="B77" s="151">
        <v>39250</v>
      </c>
      <c r="C77" s="122">
        <v>169</v>
      </c>
      <c r="D77" s="98">
        <v>0.5520833333333334</v>
      </c>
      <c r="E77" s="123" t="s">
        <v>214</v>
      </c>
      <c r="F77" s="78">
        <v>1.99977</v>
      </c>
      <c r="G77" s="171">
        <v>478</v>
      </c>
      <c r="H77" s="160">
        <v>7.09</v>
      </c>
      <c r="I77" s="126">
        <v>-30.5</v>
      </c>
      <c r="J77" s="126">
        <f>I77+(-0.7443*N77+224.98)</f>
        <v>169.91809999999998</v>
      </c>
      <c r="K77" s="161">
        <f>0.0169*J77</f>
        <v>2.8716158899999993</v>
      </c>
      <c r="L77" s="160">
        <v>2.86</v>
      </c>
      <c r="M77" s="126">
        <v>40.8</v>
      </c>
      <c r="N77" s="126">
        <v>33</v>
      </c>
      <c r="O77" s="160">
        <v>2.46</v>
      </c>
      <c r="P77" s="160">
        <v>4.8</v>
      </c>
      <c r="Q77" s="160">
        <f>P77-O77</f>
        <v>2.34</v>
      </c>
      <c r="R77" s="160">
        <v>0.01</v>
      </c>
      <c r="S77" s="126">
        <v>0.6</v>
      </c>
      <c r="T77" s="161">
        <v>0.009</v>
      </c>
      <c r="U77" s="160">
        <v>1.64</v>
      </c>
      <c r="V77" s="161">
        <v>0.292</v>
      </c>
      <c r="W77" s="161">
        <v>0.532</v>
      </c>
      <c r="X77" s="161">
        <v>277.93243500000005</v>
      </c>
      <c r="Y77" s="172">
        <v>131.420148</v>
      </c>
      <c r="Z77" s="83">
        <v>0</v>
      </c>
      <c r="AA77" s="84">
        <v>11.9</v>
      </c>
      <c r="AB77" s="126">
        <v>0</v>
      </c>
      <c r="AC77" s="84">
        <v>4.9</v>
      </c>
      <c r="AD77" s="126">
        <v>0.5</v>
      </c>
      <c r="AE77" s="84">
        <v>54.7</v>
      </c>
      <c r="AF77" s="85">
        <v>13</v>
      </c>
      <c r="AG77" s="83">
        <v>0.17</v>
      </c>
      <c r="AH77" s="84">
        <v>6.643615631299999</v>
      </c>
      <c r="AI77" s="126">
        <v>0</v>
      </c>
      <c r="AJ77" s="84">
        <v>0</v>
      </c>
      <c r="AK77" s="84">
        <v>0.0990149265</v>
      </c>
      <c r="AL77" s="126">
        <v>1.7129656804</v>
      </c>
      <c r="AM77" s="85">
        <v>0.5742824301</v>
      </c>
      <c r="AN77" s="77">
        <v>56.62</v>
      </c>
      <c r="AO77" s="78">
        <v>2.05</v>
      </c>
      <c r="AP77" s="83">
        <v>230.6154841237316</v>
      </c>
      <c r="AQ77" s="84">
        <v>41.30561271815592</v>
      </c>
      <c r="AR77" s="84">
        <v>0</v>
      </c>
      <c r="AS77" s="85">
        <v>238</v>
      </c>
      <c r="AT77" s="83">
        <v>272.01005038305607</v>
      </c>
      <c r="AU77" s="84">
        <v>1578.894412044657</v>
      </c>
      <c r="AV77" s="85">
        <v>1616.4470654118973</v>
      </c>
      <c r="AW77" s="84"/>
      <c r="AY77" s="84"/>
    </row>
    <row r="78" spans="1:51" s="96" customFormat="1" ht="12.75">
      <c r="A78" s="140" t="s">
        <v>75</v>
      </c>
      <c r="B78" s="151">
        <v>39257</v>
      </c>
      <c r="C78" s="122">
        <v>176</v>
      </c>
      <c r="D78" s="98">
        <v>0.7638888888888888</v>
      </c>
      <c r="E78" s="123" t="s">
        <v>208</v>
      </c>
      <c r="F78" s="78">
        <v>-1.1383</v>
      </c>
      <c r="G78" s="171">
        <v>425</v>
      </c>
      <c r="H78" s="160">
        <v>7.1</v>
      </c>
      <c r="I78" s="126">
        <v>30.9</v>
      </c>
      <c r="J78" s="126">
        <f>I78+(-0.7443*N78+224.98)</f>
        <v>234.22087</v>
      </c>
      <c r="K78" s="161">
        <f>0.0169*J78</f>
        <v>3.9583327029999995</v>
      </c>
      <c r="L78" s="160">
        <v>3.57</v>
      </c>
      <c r="M78" s="126">
        <v>47.3</v>
      </c>
      <c r="N78" s="126">
        <v>29.1</v>
      </c>
      <c r="O78" s="160">
        <v>1.97</v>
      </c>
      <c r="P78" s="160">
        <v>2.61</v>
      </c>
      <c r="Q78" s="160">
        <f>P78-O78</f>
        <v>0.6399999999999999</v>
      </c>
      <c r="R78" s="160">
        <v>0.02</v>
      </c>
      <c r="S78" s="126">
        <v>0.3</v>
      </c>
      <c r="T78" s="161">
        <v>0.011</v>
      </c>
      <c r="U78" s="160">
        <v>1.72</v>
      </c>
      <c r="V78" s="161">
        <v>0.233</v>
      </c>
      <c r="W78" s="161">
        <v>0.6</v>
      </c>
      <c r="X78" s="161">
        <v>303.40703250000007</v>
      </c>
      <c r="Y78" s="172">
        <v>64.809936</v>
      </c>
      <c r="Z78" s="83">
        <v>0</v>
      </c>
      <c r="AA78" s="84">
        <v>10.5</v>
      </c>
      <c r="AB78" s="126">
        <v>1.22</v>
      </c>
      <c r="AC78" s="84">
        <v>4.9</v>
      </c>
      <c r="AD78" s="126">
        <v>0</v>
      </c>
      <c r="AE78" s="84">
        <v>49.6</v>
      </c>
      <c r="AF78" s="85">
        <v>11.7</v>
      </c>
      <c r="AG78" s="83">
        <v>0.16</v>
      </c>
      <c r="AH78" s="84">
        <v>7.4978129978</v>
      </c>
      <c r="AI78" s="126">
        <v>0</v>
      </c>
      <c r="AJ78" s="84">
        <v>0</v>
      </c>
      <c r="AK78" s="84">
        <v>0.2679855465</v>
      </c>
      <c r="AL78" s="126">
        <v>2.446757031</v>
      </c>
      <c r="AM78" s="85">
        <v>0.1013760039</v>
      </c>
      <c r="AN78" s="77">
        <v>54.22</v>
      </c>
      <c r="AO78" s="78">
        <v>1.94</v>
      </c>
      <c r="AP78" s="83">
        <v>3.5221713503625436</v>
      </c>
      <c r="AQ78" s="84">
        <v>213.59450356729798</v>
      </c>
      <c r="AR78" s="84">
        <v>0</v>
      </c>
      <c r="AS78" s="85">
        <v>239</v>
      </c>
      <c r="AT78" s="83">
        <v>263.7142741603676</v>
      </c>
      <c r="AU78" s="84">
        <v>1714.9860607817325</v>
      </c>
      <c r="AV78" s="85">
        <v>1792.310643344059</v>
      </c>
      <c r="AW78" s="84"/>
      <c r="AY78" s="84"/>
    </row>
    <row r="79" spans="1:51" s="96" customFormat="1" ht="12.75">
      <c r="A79" s="140" t="s">
        <v>76</v>
      </c>
      <c r="B79" s="151">
        <v>39265</v>
      </c>
      <c r="C79" s="122">
        <v>184</v>
      </c>
      <c r="D79" s="98">
        <v>0.65625</v>
      </c>
      <c r="E79" s="123" t="s">
        <v>208</v>
      </c>
      <c r="F79" s="78">
        <v>2.59388</v>
      </c>
      <c r="G79" s="171">
        <v>439</v>
      </c>
      <c r="H79" s="160">
        <v>7.07</v>
      </c>
      <c r="I79" s="126">
        <v>-30.9</v>
      </c>
      <c r="J79" s="126">
        <f>I79+(-0.7443*N79+224.98)</f>
        <v>171.15555999999998</v>
      </c>
      <c r="K79" s="161">
        <f>0.0169*J79</f>
        <v>2.8925289639999994</v>
      </c>
      <c r="L79" s="160">
        <v>3.92</v>
      </c>
      <c r="M79" s="126">
        <v>54.2</v>
      </c>
      <c r="N79" s="126">
        <v>30.8</v>
      </c>
      <c r="O79" s="160">
        <v>2.11</v>
      </c>
      <c r="P79" s="160">
        <v>2.75</v>
      </c>
      <c r="Q79" s="160">
        <f>P79-O79</f>
        <v>0.6400000000000001</v>
      </c>
      <c r="R79" s="160">
        <v>0</v>
      </c>
      <c r="S79" s="126">
        <v>0.9</v>
      </c>
      <c r="T79" s="161">
        <v>0.019</v>
      </c>
      <c r="U79" s="160">
        <v>1.52</v>
      </c>
      <c r="V79" s="161">
        <v>0.206</v>
      </c>
      <c r="W79" s="161">
        <v>0.619</v>
      </c>
      <c r="X79" s="161">
        <v>322.6273875</v>
      </c>
      <c r="Y79" s="172">
        <v>61.50942999999999</v>
      </c>
      <c r="Z79" s="83">
        <v>-0.01</v>
      </c>
      <c r="AA79" s="84">
        <v>12.1</v>
      </c>
      <c r="AB79" s="126">
        <v>0</v>
      </c>
      <c r="AC79" s="84">
        <v>4.1</v>
      </c>
      <c r="AD79" s="126">
        <v>0.4</v>
      </c>
      <c r="AE79" s="84">
        <v>55.5</v>
      </c>
      <c r="AF79" s="85">
        <v>13.5</v>
      </c>
      <c r="AG79" s="83">
        <v>0.15</v>
      </c>
      <c r="AH79" s="84">
        <v>7.608385044799999</v>
      </c>
      <c r="AI79" s="126">
        <v>0</v>
      </c>
      <c r="AJ79" s="84">
        <v>0.11477461700000001</v>
      </c>
      <c r="AK79" s="84">
        <v>0.6610124465</v>
      </c>
      <c r="AL79" s="126">
        <v>2.0217060662</v>
      </c>
      <c r="AM79" s="85">
        <v>0.3511353708</v>
      </c>
      <c r="AN79" s="77">
        <v>56.38</v>
      </c>
      <c r="AO79" s="78">
        <v>1.99</v>
      </c>
      <c r="AP79" s="83">
        <v>230.88391239307742</v>
      </c>
      <c r="AQ79" s="84">
        <v>45.12154693541013</v>
      </c>
      <c r="AR79" s="84">
        <v>0.636376206673546</v>
      </c>
      <c r="AS79" s="85">
        <v>235</v>
      </c>
      <c r="AT79" s="83">
        <v>270.03144859840484</v>
      </c>
      <c r="AU79" s="84">
        <v>1433.6168204425555</v>
      </c>
      <c r="AV79" s="85">
        <v>1579.494214131057</v>
      </c>
      <c r="AW79" s="84"/>
      <c r="AY79" s="84"/>
    </row>
    <row r="80" spans="1:51" s="96" customFormat="1" ht="12.75">
      <c r="A80" s="140" t="s">
        <v>77</v>
      </c>
      <c r="B80" s="151">
        <v>39274</v>
      </c>
      <c r="C80" s="122">
        <v>193</v>
      </c>
      <c r="D80" s="98">
        <v>0.4791666666666667</v>
      </c>
      <c r="E80" s="123" t="s">
        <v>208</v>
      </c>
      <c r="F80" s="78">
        <v>4.4293</v>
      </c>
      <c r="G80" s="171">
        <v>469</v>
      </c>
      <c r="H80" s="160">
        <v>7.02</v>
      </c>
      <c r="I80" s="126">
        <v>-41.5</v>
      </c>
      <c r="J80" s="126">
        <f>I80+(-0.7443*N80+224.98)</f>
        <v>158.47152</v>
      </c>
      <c r="K80" s="161">
        <f>0.0169*J80</f>
        <v>2.6781686879999995</v>
      </c>
      <c r="L80" s="160">
        <v>2.65</v>
      </c>
      <c r="M80" s="126">
        <v>38.2</v>
      </c>
      <c r="N80" s="126">
        <v>33.6</v>
      </c>
      <c r="O80" s="160">
        <v>1.84</v>
      </c>
      <c r="P80" s="160">
        <v>3.22</v>
      </c>
      <c r="Q80" s="160">
        <f>P80-O80</f>
        <v>1.3800000000000001</v>
      </c>
      <c r="R80" s="160">
        <v>0</v>
      </c>
      <c r="S80" s="126">
        <v>0.6</v>
      </c>
      <c r="T80" s="161">
        <v>0.019</v>
      </c>
      <c r="U80" s="160">
        <v>1.32</v>
      </c>
      <c r="V80" s="161">
        <v>0.239</v>
      </c>
      <c r="W80" s="161">
        <v>0.435</v>
      </c>
      <c r="X80" s="161">
        <v>305.2375425</v>
      </c>
      <c r="Y80" s="172">
        <v>83.412788</v>
      </c>
      <c r="Z80" s="83">
        <v>0</v>
      </c>
      <c r="AA80" s="84">
        <v>12.1</v>
      </c>
      <c r="AB80" s="126">
        <v>0.41</v>
      </c>
      <c r="AC80" s="84">
        <v>3.8</v>
      </c>
      <c r="AD80" s="126">
        <v>0.6</v>
      </c>
      <c r="AE80" s="84">
        <v>56.2</v>
      </c>
      <c r="AF80" s="85">
        <v>13.9</v>
      </c>
      <c r="AG80" s="83">
        <v>0.13</v>
      </c>
      <c r="AH80" s="84">
        <v>7.8</v>
      </c>
      <c r="AI80" s="126">
        <v>0</v>
      </c>
      <c r="AJ80" s="84">
        <v>0.4216262189</v>
      </c>
      <c r="AK80" s="84">
        <v>2.6262438391</v>
      </c>
      <c r="AL80" s="126">
        <v>1</v>
      </c>
      <c r="AM80" s="85">
        <v>0.13</v>
      </c>
      <c r="AN80" s="77">
        <v>56.15</v>
      </c>
      <c r="AO80" s="78">
        <v>1.99</v>
      </c>
      <c r="AP80" s="83">
        <v>45.13089159467318</v>
      </c>
      <c r="AQ80" s="84">
        <v>176.36439408042355</v>
      </c>
      <c r="AR80" s="84">
        <v>0</v>
      </c>
      <c r="AS80" s="85">
        <v>235</v>
      </c>
      <c r="AT80" s="83">
        <v>276.4876813892278</v>
      </c>
      <c r="AU80" s="84">
        <v>1622.803237813989</v>
      </c>
      <c r="AV80" s="85">
        <v>1744.3833240542795</v>
      </c>
      <c r="AW80" s="84"/>
      <c r="AY80" s="84"/>
    </row>
    <row r="81" spans="1:51" s="96" customFormat="1" ht="12.75">
      <c r="A81" s="140" t="s">
        <v>78</v>
      </c>
      <c r="B81" s="151">
        <v>39278</v>
      </c>
      <c r="C81" s="122">
        <v>136</v>
      </c>
      <c r="D81" s="98">
        <v>0.6472222222222223</v>
      </c>
      <c r="E81" s="123" t="s">
        <v>216</v>
      </c>
      <c r="F81" s="78">
        <v>6.42094</v>
      </c>
      <c r="G81" s="173" t="s">
        <v>364</v>
      </c>
      <c r="H81" s="162" t="s">
        <v>364</v>
      </c>
      <c r="I81" s="162" t="s">
        <v>364</v>
      </c>
      <c r="J81" s="162" t="s">
        <v>364</v>
      </c>
      <c r="K81" s="162" t="s">
        <v>364</v>
      </c>
      <c r="L81" s="162" t="s">
        <v>364</v>
      </c>
      <c r="M81" s="162" t="s">
        <v>364</v>
      </c>
      <c r="N81" s="162" t="s">
        <v>364</v>
      </c>
      <c r="O81" s="162" t="s">
        <v>364</v>
      </c>
      <c r="P81" s="162" t="s">
        <v>364</v>
      </c>
      <c r="Q81" s="162" t="s">
        <v>364</v>
      </c>
      <c r="R81" s="162" t="s">
        <v>364</v>
      </c>
      <c r="S81" s="162" t="s">
        <v>364</v>
      </c>
      <c r="T81" s="162" t="s">
        <v>364</v>
      </c>
      <c r="U81" s="162" t="s">
        <v>364</v>
      </c>
      <c r="V81" s="162" t="s">
        <v>364</v>
      </c>
      <c r="W81" s="162" t="s">
        <v>364</v>
      </c>
      <c r="X81" s="162" t="s">
        <v>364</v>
      </c>
      <c r="Y81" s="174" t="s">
        <v>364</v>
      </c>
      <c r="Z81" s="83">
        <v>0</v>
      </c>
      <c r="AA81" s="84">
        <v>12.2</v>
      </c>
      <c r="AB81" s="126">
        <v>0</v>
      </c>
      <c r="AC81" s="84">
        <v>3.6</v>
      </c>
      <c r="AD81" s="126">
        <v>0</v>
      </c>
      <c r="AE81" s="84">
        <v>57.4</v>
      </c>
      <c r="AF81" s="85">
        <v>13.9</v>
      </c>
      <c r="AG81" s="83">
        <v>0.13</v>
      </c>
      <c r="AH81" s="84">
        <v>7.1985613116</v>
      </c>
      <c r="AI81" s="126">
        <v>0</v>
      </c>
      <c r="AJ81" s="84">
        <v>0</v>
      </c>
      <c r="AK81" s="84">
        <v>1.5856983004</v>
      </c>
      <c r="AL81" s="126">
        <v>2.3161059618</v>
      </c>
      <c r="AM81" s="85">
        <v>0.21</v>
      </c>
      <c r="AN81" s="77">
        <v>53.27</v>
      </c>
      <c r="AO81" s="78">
        <v>1.71</v>
      </c>
      <c r="AP81" s="83">
        <v>214.2364200366743</v>
      </c>
      <c r="AQ81" s="84">
        <v>44.795764239507015</v>
      </c>
      <c r="AR81" s="84">
        <v>2.301790268910927</v>
      </c>
      <c r="AS81" s="85">
        <v>220</v>
      </c>
      <c r="AT81" s="83">
        <v>285.3129015454144</v>
      </c>
      <c r="AU81" s="84">
        <v>1403.945493767845</v>
      </c>
      <c r="AV81" s="85">
        <v>1509.4648073714197</v>
      </c>
      <c r="AW81" s="84"/>
      <c r="AY81" s="84"/>
    </row>
    <row r="82" spans="1:52" s="96" customFormat="1" ht="12.75">
      <c r="A82" s="140" t="s">
        <v>79</v>
      </c>
      <c r="B82" s="151">
        <v>39287</v>
      </c>
      <c r="C82" s="122">
        <v>206</v>
      </c>
      <c r="D82" s="98">
        <v>0.5416666666666666</v>
      </c>
      <c r="E82" s="123" t="s">
        <v>216</v>
      </c>
      <c r="F82" s="78">
        <v>6.97618</v>
      </c>
      <c r="G82" s="171">
        <v>478</v>
      </c>
      <c r="H82" s="160">
        <v>6.96</v>
      </c>
      <c r="I82" s="126">
        <v>74.3</v>
      </c>
      <c r="J82" s="126">
        <f>I82+(-0.7443*N82+224.98)</f>
        <v>276.50442</v>
      </c>
      <c r="K82" s="161">
        <f>0.0169*J82</f>
        <v>4.672924697999999</v>
      </c>
      <c r="L82" s="160">
        <v>5.54</v>
      </c>
      <c r="M82" s="126">
        <v>75.2</v>
      </c>
      <c r="N82" s="126">
        <v>30.6</v>
      </c>
      <c r="O82" s="160">
        <v>1.78</v>
      </c>
      <c r="P82" s="160">
        <v>3.08</v>
      </c>
      <c r="Q82" s="160">
        <f>P82-O82</f>
        <v>1.3</v>
      </c>
      <c r="R82" s="160">
        <v>0.01</v>
      </c>
      <c r="S82" s="126">
        <v>0.5</v>
      </c>
      <c r="T82" s="161">
        <v>0.007</v>
      </c>
      <c r="U82" s="160">
        <v>1.4</v>
      </c>
      <c r="V82" s="161">
        <v>0.201</v>
      </c>
      <c r="W82" s="161">
        <v>0.685</v>
      </c>
      <c r="X82" s="161">
        <v>320.94942</v>
      </c>
      <c r="Y82" s="172">
        <v>75.76161499999999</v>
      </c>
      <c r="Z82" s="83">
        <v>0</v>
      </c>
      <c r="AA82" s="84">
        <v>12.3</v>
      </c>
      <c r="AB82" s="126">
        <v>0</v>
      </c>
      <c r="AC82" s="84">
        <v>4.9</v>
      </c>
      <c r="AD82" s="126">
        <v>0</v>
      </c>
      <c r="AE82" s="84">
        <v>57.6</v>
      </c>
      <c r="AF82" s="85">
        <v>13.8</v>
      </c>
      <c r="AG82" s="83">
        <v>0.15</v>
      </c>
      <c r="AH82" s="84">
        <v>8.4453216726</v>
      </c>
      <c r="AI82" s="126">
        <v>0</v>
      </c>
      <c r="AJ82" s="84">
        <v>0.37902267110000004</v>
      </c>
      <c r="AK82" s="84">
        <v>2.2251405181</v>
      </c>
      <c r="AL82" s="126">
        <v>2.2651530093</v>
      </c>
      <c r="AM82" s="85">
        <v>0.18388128</v>
      </c>
      <c r="AN82" s="77">
        <v>55.47</v>
      </c>
      <c r="AO82" s="78">
        <v>1.85</v>
      </c>
      <c r="AP82" s="83">
        <v>196.45739818295905</v>
      </c>
      <c r="AQ82" s="84">
        <v>42.879154995864084</v>
      </c>
      <c r="AR82" s="84">
        <v>0</v>
      </c>
      <c r="AS82" s="85">
        <v>234</v>
      </c>
      <c r="AT82" s="83">
        <v>230.89052471561394</v>
      </c>
      <c r="AU82" s="84">
        <v>1152.2753050696735</v>
      </c>
      <c r="AV82" s="85">
        <v>1453.7010161098428</v>
      </c>
      <c r="AW82" s="84"/>
      <c r="AY82" s="84"/>
      <c r="AZ82" s="84"/>
    </row>
    <row r="83" spans="1:51" s="120" customFormat="1" ht="12.75">
      <c r="A83" s="139" t="s">
        <v>80</v>
      </c>
      <c r="B83" s="149">
        <v>39134</v>
      </c>
      <c r="C83" s="112">
        <v>52</v>
      </c>
      <c r="D83" s="113">
        <v>0.4166666666666667</v>
      </c>
      <c r="E83" s="114" t="s">
        <v>208</v>
      </c>
      <c r="F83" s="150">
        <v>-2.04801</v>
      </c>
      <c r="G83" s="168">
        <v>396.8</v>
      </c>
      <c r="H83" s="157">
        <v>7.27</v>
      </c>
      <c r="I83" s="119">
        <v>-85</v>
      </c>
      <c r="J83" s="119">
        <f>I83+(-0.7443*N83+224.98)</f>
        <v>118.76745</v>
      </c>
      <c r="K83" s="158">
        <f>0.0169*J83</f>
        <v>2.0071699049999996</v>
      </c>
      <c r="L83" s="157">
        <v>2.94</v>
      </c>
      <c r="M83" s="119">
        <v>38.1</v>
      </c>
      <c r="N83" s="119">
        <v>28.5</v>
      </c>
      <c r="O83" s="157">
        <v>0.64</v>
      </c>
      <c r="P83" s="157">
        <v>1.06</v>
      </c>
      <c r="Q83" s="157">
        <f>P83-O83</f>
        <v>0.42000000000000004</v>
      </c>
      <c r="R83" s="157">
        <v>0.01</v>
      </c>
      <c r="S83" s="119">
        <v>0</v>
      </c>
      <c r="T83" s="158">
        <v>0.02</v>
      </c>
      <c r="U83" s="157">
        <v>1.52</v>
      </c>
      <c r="V83" s="158">
        <v>0.154</v>
      </c>
      <c r="W83" s="158">
        <v>0.344</v>
      </c>
      <c r="X83" s="158">
        <v>241.7798625</v>
      </c>
      <c r="Y83" s="169">
        <v>39.005979999999994</v>
      </c>
      <c r="Z83" s="39">
        <v>0</v>
      </c>
      <c r="AA83" s="41">
        <v>15.2660155805</v>
      </c>
      <c r="AB83" s="119">
        <v>0.90296728785</v>
      </c>
      <c r="AC83" s="41">
        <v>3.6911292655056496</v>
      </c>
      <c r="AD83" s="119">
        <v>0</v>
      </c>
      <c r="AE83" s="41">
        <v>47.126073654799995</v>
      </c>
      <c r="AF83" s="43">
        <v>13.803055041630001</v>
      </c>
      <c r="AG83" s="39">
        <v>0.17</v>
      </c>
      <c r="AH83" s="41">
        <v>11.0655137578</v>
      </c>
      <c r="AI83" s="119">
        <v>0</v>
      </c>
      <c r="AJ83" s="41">
        <v>0</v>
      </c>
      <c r="AK83" s="41">
        <v>0</v>
      </c>
      <c r="AL83" s="119">
        <v>2.2149264792</v>
      </c>
      <c r="AM83" s="43">
        <v>3.1306676617</v>
      </c>
      <c r="AN83" s="192">
        <v>53.29</v>
      </c>
      <c r="AO83" s="150">
        <v>4.88</v>
      </c>
      <c r="AP83" s="39">
        <v>82.92997199908086</v>
      </c>
      <c r="AQ83" s="41">
        <v>57.38551317388765</v>
      </c>
      <c r="AR83" s="41">
        <v>1.8962614037599665</v>
      </c>
      <c r="AS83" s="43">
        <v>149</v>
      </c>
      <c r="AT83" s="39">
        <v>150.56279420173553</v>
      </c>
      <c r="AU83" s="41">
        <v>997.047326769991</v>
      </c>
      <c r="AV83" s="43">
        <v>1259.4195929622322</v>
      </c>
      <c r="AW83" s="41"/>
      <c r="AY83" s="41"/>
    </row>
    <row r="84" spans="1:51" s="120" customFormat="1" ht="12.75">
      <c r="A84" s="139" t="s">
        <v>81</v>
      </c>
      <c r="B84" s="149">
        <v>39145</v>
      </c>
      <c r="C84" s="112">
        <v>64</v>
      </c>
      <c r="D84" s="113">
        <v>0.375</v>
      </c>
      <c r="E84" s="114" t="s">
        <v>208</v>
      </c>
      <c r="F84" s="150">
        <v>-1.68382</v>
      </c>
      <c r="G84" s="168">
        <v>439</v>
      </c>
      <c r="H84" s="157">
        <v>7.33</v>
      </c>
      <c r="I84" s="119">
        <v>-67</v>
      </c>
      <c r="J84" s="119">
        <f>I84+(-0.7443*N84+224.98)</f>
        <v>135.72543</v>
      </c>
      <c r="K84" s="158">
        <f>0.0169*J84</f>
        <v>2.2937597669999996</v>
      </c>
      <c r="L84" s="157">
        <v>4.68</v>
      </c>
      <c r="M84" s="119">
        <v>62.2</v>
      </c>
      <c r="N84" s="119">
        <v>29.9</v>
      </c>
      <c r="O84" s="157">
        <v>0.66</v>
      </c>
      <c r="P84" s="157">
        <v>1.17</v>
      </c>
      <c r="Q84" s="157">
        <f>P84-O84</f>
        <v>0.5099999999999999</v>
      </c>
      <c r="R84" s="157">
        <v>0.12</v>
      </c>
      <c r="S84" s="119">
        <v>0</v>
      </c>
      <c r="T84" s="158">
        <v>0.002</v>
      </c>
      <c r="U84" s="157">
        <v>1.44</v>
      </c>
      <c r="V84" s="158">
        <v>0.146</v>
      </c>
      <c r="W84" s="158">
        <v>0.438</v>
      </c>
      <c r="X84" s="158">
        <v>243.45783000000003</v>
      </c>
      <c r="Y84" s="169">
        <v>19.803036</v>
      </c>
      <c r="Z84" s="39">
        <v>0</v>
      </c>
      <c r="AA84" s="41">
        <v>15.6</v>
      </c>
      <c r="AB84" s="119">
        <v>1.67</v>
      </c>
      <c r="AC84" s="41">
        <v>2.5</v>
      </c>
      <c r="AD84" s="119">
        <v>0.3</v>
      </c>
      <c r="AE84" s="41">
        <v>49.8</v>
      </c>
      <c r="AF84" s="43">
        <v>14</v>
      </c>
      <c r="AG84" s="39">
        <v>0.18</v>
      </c>
      <c r="AH84" s="41">
        <v>9.6869739306</v>
      </c>
      <c r="AI84" s="119">
        <v>0</v>
      </c>
      <c r="AJ84" s="41">
        <v>0.3453548969</v>
      </c>
      <c r="AK84" s="41">
        <v>1.1426046853</v>
      </c>
      <c r="AL84" s="119">
        <v>3.7508638103</v>
      </c>
      <c r="AM84" s="43">
        <v>1.5303867788</v>
      </c>
      <c r="AN84" s="192">
        <v>54.45</v>
      </c>
      <c r="AO84" s="150">
        <v>3.91</v>
      </c>
      <c r="AP84" s="39">
        <v>40.86476775128902</v>
      </c>
      <c r="AQ84" s="41">
        <v>78.02529651193271</v>
      </c>
      <c r="AR84" s="41">
        <v>32.21504294882651</v>
      </c>
      <c r="AS84" s="194">
        <v>159</v>
      </c>
      <c r="AT84" s="39">
        <v>251.43839530858472</v>
      </c>
      <c r="AU84" s="41">
        <v>965.0383912462175</v>
      </c>
      <c r="AV84" s="43">
        <v>427.9072174536424</v>
      </c>
      <c r="AW84" s="41"/>
      <c r="AY84" s="41"/>
    </row>
    <row r="85" spans="1:51" s="120" customFormat="1" ht="12.75">
      <c r="A85" s="139" t="s">
        <v>82</v>
      </c>
      <c r="B85" s="149">
        <v>39153</v>
      </c>
      <c r="C85" s="112">
        <v>72</v>
      </c>
      <c r="D85" s="113">
        <v>0.25</v>
      </c>
      <c r="E85" s="114" t="s">
        <v>208</v>
      </c>
      <c r="F85" s="150">
        <v>-4.21604</v>
      </c>
      <c r="G85" s="168">
        <v>419</v>
      </c>
      <c r="H85" s="157">
        <v>7.28</v>
      </c>
      <c r="I85" s="119">
        <v>-66.8</v>
      </c>
      <c r="J85" s="119">
        <f>I85+(-0.7443*N85+224.98)</f>
        <v>138.45605</v>
      </c>
      <c r="K85" s="158">
        <f>0.0169*J85</f>
        <v>2.339907245</v>
      </c>
      <c r="L85" s="157">
        <v>4.48</v>
      </c>
      <c r="M85" s="119">
        <v>56.2</v>
      </c>
      <c r="N85" s="119">
        <v>26.5</v>
      </c>
      <c r="O85" s="157">
        <v>1.26</v>
      </c>
      <c r="P85" s="157">
        <v>1.64</v>
      </c>
      <c r="Q85" s="157">
        <f>P85-O85</f>
        <v>0.3799999999999999</v>
      </c>
      <c r="R85" s="157">
        <v>0.07</v>
      </c>
      <c r="S85" s="119">
        <v>0.5</v>
      </c>
      <c r="T85" s="158">
        <v>0.012</v>
      </c>
      <c r="U85" s="157">
        <v>1.92</v>
      </c>
      <c r="V85" s="158">
        <v>0.287</v>
      </c>
      <c r="W85" s="158">
        <v>0.614</v>
      </c>
      <c r="X85" s="158">
        <v>259.16970749999996</v>
      </c>
      <c r="Y85" s="169">
        <v>33.605152000000004</v>
      </c>
      <c r="Z85" s="39">
        <v>0</v>
      </c>
      <c r="AA85" s="41">
        <v>13.6</v>
      </c>
      <c r="AB85" s="119">
        <v>1.04</v>
      </c>
      <c r="AC85" s="41">
        <v>1.5</v>
      </c>
      <c r="AD85" s="119">
        <v>0</v>
      </c>
      <c r="AE85" s="41">
        <v>48.3</v>
      </c>
      <c r="AF85" s="43">
        <v>13.3</v>
      </c>
      <c r="AG85" s="39">
        <v>0.18</v>
      </c>
      <c r="AH85" s="41">
        <v>10.3</v>
      </c>
      <c r="AI85" s="119">
        <v>0</v>
      </c>
      <c r="AJ85" s="41">
        <v>0.3772381601</v>
      </c>
      <c r="AK85" s="41">
        <v>0</v>
      </c>
      <c r="AL85" s="119">
        <v>1.5</v>
      </c>
      <c r="AM85" s="43">
        <v>0.5071988988</v>
      </c>
      <c r="AN85" s="192">
        <v>55.32</v>
      </c>
      <c r="AO85" s="150">
        <v>4.32</v>
      </c>
      <c r="AP85" s="39">
        <v>145.25999585855044</v>
      </c>
      <c r="AQ85" s="41">
        <v>20.962329956082502</v>
      </c>
      <c r="AR85" s="41">
        <v>9.587715649642004</v>
      </c>
      <c r="AS85" s="194">
        <v>166</v>
      </c>
      <c r="AT85" s="39">
        <v>187.48600737921578</v>
      </c>
      <c r="AU85" s="41">
        <v>1170.326204459726</v>
      </c>
      <c r="AV85" s="43">
        <v>1369.2112464567117</v>
      </c>
      <c r="AW85" s="41"/>
      <c r="AY85" s="41"/>
    </row>
    <row r="86" spans="1:51" s="120" customFormat="1" ht="12.75">
      <c r="A86" s="139" t="s">
        <v>83</v>
      </c>
      <c r="B86" s="149">
        <v>39156</v>
      </c>
      <c r="C86" s="112">
        <v>75</v>
      </c>
      <c r="D86" s="113">
        <v>0.625</v>
      </c>
      <c r="E86" s="114" t="s">
        <v>208</v>
      </c>
      <c r="F86" s="150">
        <v>-1.58684</v>
      </c>
      <c r="G86" s="168">
        <v>443</v>
      </c>
      <c r="H86" s="157">
        <v>7.38</v>
      </c>
      <c r="I86" s="119">
        <v>-43.1</v>
      </c>
      <c r="J86" s="119">
        <f>I86+(-0.7443*N86+224.98)</f>
        <v>157.39253</v>
      </c>
      <c r="K86" s="158">
        <f>0.0169*J86</f>
        <v>2.6599337569999997</v>
      </c>
      <c r="L86" s="157">
        <v>5.51</v>
      </c>
      <c r="M86" s="119">
        <v>77.7</v>
      </c>
      <c r="N86" s="119">
        <v>32.9</v>
      </c>
      <c r="O86" s="157">
        <v>0.63</v>
      </c>
      <c r="P86" s="157">
        <v>0.93</v>
      </c>
      <c r="Q86" s="157">
        <f>P86-O86</f>
        <v>0.30000000000000004</v>
      </c>
      <c r="R86" s="157">
        <v>0.05</v>
      </c>
      <c r="S86" s="119">
        <v>0.5</v>
      </c>
      <c r="T86" s="158">
        <v>0.015</v>
      </c>
      <c r="U86" s="157">
        <v>1.2</v>
      </c>
      <c r="V86" s="158">
        <v>0.195</v>
      </c>
      <c r="W86" s="158">
        <v>0.407</v>
      </c>
      <c r="X86" s="158">
        <v>254.28834750000001</v>
      </c>
      <c r="Y86" s="169">
        <v>32.554991</v>
      </c>
      <c r="Z86" s="39">
        <v>0</v>
      </c>
      <c r="AA86" s="41">
        <v>13.2</v>
      </c>
      <c r="AB86" s="119">
        <v>0.39</v>
      </c>
      <c r="AC86" s="41">
        <v>2.1</v>
      </c>
      <c r="AD86" s="119">
        <v>0.1</v>
      </c>
      <c r="AE86" s="41">
        <v>50.7</v>
      </c>
      <c r="AF86" s="43">
        <v>14.3</v>
      </c>
      <c r="AG86" s="39">
        <v>0.18</v>
      </c>
      <c r="AH86" s="41">
        <v>8.6181385476</v>
      </c>
      <c r="AI86" s="119">
        <v>0</v>
      </c>
      <c r="AJ86" s="41">
        <v>0</v>
      </c>
      <c r="AK86" s="41">
        <v>1.3745919961</v>
      </c>
      <c r="AL86" s="119">
        <v>2.9425933618</v>
      </c>
      <c r="AM86" s="43">
        <v>0.6663746144</v>
      </c>
      <c r="AN86" s="192">
        <v>53.46</v>
      </c>
      <c r="AO86" s="150">
        <v>3.23</v>
      </c>
      <c r="AP86" s="39">
        <v>140.37081277558784</v>
      </c>
      <c r="AQ86" s="41">
        <v>14.980512901300983</v>
      </c>
      <c r="AR86" s="41">
        <v>10.459304895906897</v>
      </c>
      <c r="AS86" s="194">
        <v>151</v>
      </c>
      <c r="AT86" s="39">
        <v>196.1346096917068</v>
      </c>
      <c r="AU86" s="41">
        <v>958.4167813453668</v>
      </c>
      <c r="AV86" s="43">
        <v>1052.5443898771844</v>
      </c>
      <c r="AW86" s="41"/>
      <c r="AY86" s="41"/>
    </row>
    <row r="87" spans="1:51" s="120" customFormat="1" ht="12.75">
      <c r="A87" s="139" t="s">
        <v>84</v>
      </c>
      <c r="B87" s="149">
        <v>39166</v>
      </c>
      <c r="C87" s="112">
        <v>85</v>
      </c>
      <c r="D87" s="113">
        <v>0.375</v>
      </c>
      <c r="E87" s="114" t="s">
        <v>208</v>
      </c>
      <c r="F87" s="150">
        <v>0.288709</v>
      </c>
      <c r="G87" s="168">
        <v>461</v>
      </c>
      <c r="H87" s="157">
        <v>7.21</v>
      </c>
      <c r="I87" s="119">
        <v>-73.1</v>
      </c>
      <c r="J87" s="119">
        <f>I87+(-0.7443*N87+224.98)</f>
        <v>128.50898</v>
      </c>
      <c r="K87" s="158">
        <f>0.0169*J87</f>
        <v>2.171801762</v>
      </c>
      <c r="L87" s="157">
        <v>2.88</v>
      </c>
      <c r="M87" s="119">
        <v>39.6</v>
      </c>
      <c r="N87" s="119">
        <v>31.4</v>
      </c>
      <c r="O87" s="157">
        <v>1.45</v>
      </c>
      <c r="P87" s="157">
        <v>2.14</v>
      </c>
      <c r="Q87" s="157">
        <f>P87-O87</f>
        <v>0.6900000000000002</v>
      </c>
      <c r="R87" s="157">
        <v>0.09</v>
      </c>
      <c r="S87" s="119">
        <v>0</v>
      </c>
      <c r="T87" s="158">
        <v>0.002</v>
      </c>
      <c r="U87" s="157">
        <v>1.9</v>
      </c>
      <c r="V87" s="158">
        <v>0.147</v>
      </c>
      <c r="W87" s="158">
        <v>0.511</v>
      </c>
      <c r="X87" s="158">
        <v>271.37310750000006</v>
      </c>
      <c r="Y87" s="169">
        <v>53.55821099999999</v>
      </c>
      <c r="Z87" s="39">
        <v>0</v>
      </c>
      <c r="AA87" s="41">
        <v>14.4</v>
      </c>
      <c r="AB87" s="119">
        <v>0</v>
      </c>
      <c r="AC87" s="41">
        <v>2.5</v>
      </c>
      <c r="AD87" s="119">
        <v>0.3</v>
      </c>
      <c r="AE87" s="41">
        <v>52.3</v>
      </c>
      <c r="AF87" s="43">
        <v>14.1</v>
      </c>
      <c r="AG87" s="39">
        <v>0.19</v>
      </c>
      <c r="AH87" s="41">
        <v>8.2064341776</v>
      </c>
      <c r="AI87" s="119">
        <v>0</v>
      </c>
      <c r="AJ87" s="41">
        <v>0</v>
      </c>
      <c r="AK87" s="41">
        <v>1.1761888636</v>
      </c>
      <c r="AL87" s="119">
        <v>2.0819664663</v>
      </c>
      <c r="AM87" s="43">
        <v>0.5650379195999999</v>
      </c>
      <c r="AN87" s="192">
        <v>56.33</v>
      </c>
      <c r="AO87" s="150">
        <v>3.49</v>
      </c>
      <c r="AP87" s="39">
        <v>137.00416589463967</v>
      </c>
      <c r="AQ87" s="41">
        <v>27.41020745051358</v>
      </c>
      <c r="AR87" s="41">
        <v>6.716427326967106</v>
      </c>
      <c r="AS87" s="194">
        <v>167</v>
      </c>
      <c r="AT87" s="39">
        <v>184.34852608601327</v>
      </c>
      <c r="AU87" s="41">
        <v>1000.4197526017773</v>
      </c>
      <c r="AV87" s="43">
        <v>1284.766898115178</v>
      </c>
      <c r="AW87" s="41"/>
      <c r="AY87" s="41"/>
    </row>
    <row r="88" spans="1:51" s="120" customFormat="1" ht="12.75">
      <c r="A88" s="139" t="s">
        <v>85</v>
      </c>
      <c r="B88" s="149">
        <v>39174</v>
      </c>
      <c r="C88" s="112">
        <v>93</v>
      </c>
      <c r="D88" s="113">
        <v>0.4791666666666667</v>
      </c>
      <c r="E88" s="114" t="s">
        <v>208</v>
      </c>
      <c r="F88" s="150">
        <v>-3.50111</v>
      </c>
      <c r="G88" s="168">
        <v>455</v>
      </c>
      <c r="H88" s="157">
        <v>7.28</v>
      </c>
      <c r="I88" s="119">
        <v>-102.2</v>
      </c>
      <c r="J88" s="119">
        <f>I88+(-0.7443*N88+224.98)</f>
        <v>97.02721999999999</v>
      </c>
      <c r="K88" s="158">
        <f>0.0169*J88</f>
        <v>1.6397600179999996</v>
      </c>
      <c r="L88" s="157">
        <v>2.18</v>
      </c>
      <c r="M88" s="119">
        <v>31.7</v>
      </c>
      <c r="N88" s="119">
        <v>34.6</v>
      </c>
      <c r="O88" s="157">
        <v>1.11</v>
      </c>
      <c r="P88" s="157">
        <v>1.51</v>
      </c>
      <c r="Q88" s="157">
        <f>P88-O88</f>
        <v>0.3999999999999999</v>
      </c>
      <c r="R88" s="157">
        <v>0.03</v>
      </c>
      <c r="S88" s="119">
        <v>0.2</v>
      </c>
      <c r="T88" s="158">
        <v>0.023</v>
      </c>
      <c r="U88" s="157">
        <v>1.36</v>
      </c>
      <c r="V88" s="158">
        <v>0.489</v>
      </c>
      <c r="W88" s="158">
        <v>0.522</v>
      </c>
      <c r="X88" s="158">
        <v>256.88157</v>
      </c>
      <c r="Y88" s="169">
        <v>42.606531999999994</v>
      </c>
      <c r="Z88" s="39">
        <v>0</v>
      </c>
      <c r="AA88" s="41">
        <v>13.1</v>
      </c>
      <c r="AB88" s="119">
        <v>0.81</v>
      </c>
      <c r="AC88" s="41">
        <v>1.8</v>
      </c>
      <c r="AD88" s="119">
        <v>0</v>
      </c>
      <c r="AE88" s="41">
        <v>49.7</v>
      </c>
      <c r="AF88" s="43">
        <v>13.4</v>
      </c>
      <c r="AG88" s="39">
        <v>0.19</v>
      </c>
      <c r="AH88" s="41">
        <v>7.6557389556</v>
      </c>
      <c r="AI88" s="119">
        <v>0</v>
      </c>
      <c r="AJ88" s="41">
        <v>0.3821951351</v>
      </c>
      <c r="AK88" s="41">
        <v>1.2372204871</v>
      </c>
      <c r="AL88" s="119">
        <v>2.6752174893</v>
      </c>
      <c r="AM88" s="43">
        <v>0.5367592076</v>
      </c>
      <c r="AN88" s="192">
        <v>55.75</v>
      </c>
      <c r="AO88" s="150">
        <v>2.66</v>
      </c>
      <c r="AP88" s="39">
        <v>111.03659726396008</v>
      </c>
      <c r="AQ88" s="41">
        <v>19.64871821544121</v>
      </c>
      <c r="AR88" s="41">
        <v>8.415308776661107</v>
      </c>
      <c r="AS88" s="194">
        <v>151</v>
      </c>
      <c r="AT88" s="39">
        <v>169.9532954380537</v>
      </c>
      <c r="AU88" s="41">
        <v>839.3776499616978</v>
      </c>
      <c r="AV88" s="43">
        <v>1096.0716198614075</v>
      </c>
      <c r="AW88" s="41"/>
      <c r="AY88" s="41"/>
    </row>
    <row r="89" spans="1:51" s="120" customFormat="1" ht="12.75">
      <c r="A89" s="139" t="s">
        <v>86</v>
      </c>
      <c r="B89" s="149">
        <v>39181</v>
      </c>
      <c r="C89" s="112">
        <v>100</v>
      </c>
      <c r="D89" s="113">
        <v>0.625</v>
      </c>
      <c r="E89" s="114" t="s">
        <v>208</v>
      </c>
      <c r="F89" s="150">
        <v>-2.1252</v>
      </c>
      <c r="G89" s="168">
        <v>482</v>
      </c>
      <c r="H89" s="157">
        <v>7.19</v>
      </c>
      <c r="I89" s="119">
        <v>-79.7</v>
      </c>
      <c r="J89" s="119">
        <f>I89+(-0.7443*N89+224.98)</f>
        <v>122.13226999999999</v>
      </c>
      <c r="K89" s="158">
        <f>0.0169*J89</f>
        <v>2.0640353629999995</v>
      </c>
      <c r="L89" s="157">
        <v>2.18</v>
      </c>
      <c r="M89" s="119">
        <v>29.9</v>
      </c>
      <c r="N89" s="119">
        <v>31.1</v>
      </c>
      <c r="O89" s="157">
        <v>1.74</v>
      </c>
      <c r="P89" s="157">
        <v>1.98</v>
      </c>
      <c r="Q89" s="157">
        <f>P89-O89</f>
        <v>0.24</v>
      </c>
      <c r="R89" s="157">
        <v>0.03</v>
      </c>
      <c r="S89" s="119">
        <v>0.2</v>
      </c>
      <c r="T89" s="158">
        <v>0.013</v>
      </c>
      <c r="U89" s="157">
        <v>1.6</v>
      </c>
      <c r="V89" s="158">
        <v>0.255</v>
      </c>
      <c r="W89" s="158">
        <v>0.598</v>
      </c>
      <c r="X89" s="158">
        <v>275.9493825</v>
      </c>
      <c r="Y89" s="169">
        <v>83.112742</v>
      </c>
      <c r="Z89" s="39">
        <v>0</v>
      </c>
      <c r="AA89" s="41">
        <v>13.9</v>
      </c>
      <c r="AB89" s="119">
        <v>0</v>
      </c>
      <c r="AC89" s="41">
        <v>1</v>
      </c>
      <c r="AD89" s="119">
        <v>0</v>
      </c>
      <c r="AE89" s="41">
        <v>51.2</v>
      </c>
      <c r="AF89" s="43">
        <v>13.8</v>
      </c>
      <c r="AG89" s="39">
        <v>0.19</v>
      </c>
      <c r="AH89" s="41">
        <v>7.7900340396</v>
      </c>
      <c r="AI89" s="119">
        <v>0</v>
      </c>
      <c r="AJ89" s="41">
        <v>0.3647465831</v>
      </c>
      <c r="AK89" s="41">
        <v>1.2351256723000001</v>
      </c>
      <c r="AL89" s="119">
        <v>2.4422984238</v>
      </c>
      <c r="AM89" s="43">
        <v>0.6679487496</v>
      </c>
      <c r="AN89" s="192">
        <v>57.56</v>
      </c>
      <c r="AO89" s="150">
        <v>2.6</v>
      </c>
      <c r="AP89" s="39">
        <v>105.52941620246142</v>
      </c>
      <c r="AQ89" s="41">
        <v>25.055529351075506</v>
      </c>
      <c r="AR89" s="41">
        <v>17.248409642176767</v>
      </c>
      <c r="AS89" s="194">
        <v>147</v>
      </c>
      <c r="AT89" s="39">
        <v>186.39658539646697</v>
      </c>
      <c r="AU89" s="41">
        <v>1104.5889798991934</v>
      </c>
      <c r="AV89" s="43">
        <v>1287.9723424481122</v>
      </c>
      <c r="AW89" s="41"/>
      <c r="AY89" s="41"/>
    </row>
    <row r="90" spans="1:51" s="120" customFormat="1" ht="12.75">
      <c r="A90" s="139" t="s">
        <v>87</v>
      </c>
      <c r="B90" s="149">
        <v>39188</v>
      </c>
      <c r="C90" s="112">
        <v>107</v>
      </c>
      <c r="D90" s="113">
        <v>0.3854166666666667</v>
      </c>
      <c r="E90" s="114" t="s">
        <v>208</v>
      </c>
      <c r="F90" s="150">
        <v>-1.19067</v>
      </c>
      <c r="G90" s="168">
        <v>485</v>
      </c>
      <c r="H90" s="157">
        <v>7.14</v>
      </c>
      <c r="I90" s="119">
        <v>-10.8</v>
      </c>
      <c r="J90" s="119">
        <f>I90+(-0.7443*N90+224.98)</f>
        <v>190.43683</v>
      </c>
      <c r="K90" s="158">
        <f>0.0169*J90</f>
        <v>3.2183824269999994</v>
      </c>
      <c r="L90" s="157">
        <v>2.88</v>
      </c>
      <c r="M90" s="119">
        <v>39.9</v>
      </c>
      <c r="N90" s="119">
        <v>31.9</v>
      </c>
      <c r="O90" s="157">
        <v>1.2</v>
      </c>
      <c r="P90" s="157">
        <v>1.48</v>
      </c>
      <c r="Q90" s="157">
        <f>P90-O90</f>
        <v>0.28</v>
      </c>
      <c r="R90" s="157">
        <v>0.02</v>
      </c>
      <c r="S90" s="119">
        <v>0.5</v>
      </c>
      <c r="T90" s="158">
        <v>0</v>
      </c>
      <c r="U90" s="157">
        <v>1.28</v>
      </c>
      <c r="V90" s="158">
        <v>0.174</v>
      </c>
      <c r="W90" s="158">
        <v>0.712</v>
      </c>
      <c r="X90" s="158">
        <v>272.8985325</v>
      </c>
      <c r="Y90" s="169">
        <v>70.81085599999999</v>
      </c>
      <c r="Z90" s="39">
        <v>0</v>
      </c>
      <c r="AA90" s="41">
        <v>13.7</v>
      </c>
      <c r="AB90" s="119">
        <v>0.66</v>
      </c>
      <c r="AC90" s="41">
        <v>3.3</v>
      </c>
      <c r="AD90" s="119">
        <v>0.4</v>
      </c>
      <c r="AE90" s="41">
        <v>50.7</v>
      </c>
      <c r="AF90" s="43">
        <v>13.2</v>
      </c>
      <c r="AG90" s="39">
        <v>0.19</v>
      </c>
      <c r="AH90" s="41">
        <v>7.7477866806</v>
      </c>
      <c r="AI90" s="119">
        <v>0</v>
      </c>
      <c r="AJ90" s="41">
        <v>0</v>
      </c>
      <c r="AK90" s="41">
        <v>0</v>
      </c>
      <c r="AL90" s="119">
        <v>1.9337249022999998</v>
      </c>
      <c r="AM90" s="43">
        <v>0.4354851996</v>
      </c>
      <c r="AN90" s="192">
        <v>56.68</v>
      </c>
      <c r="AO90" s="150">
        <v>2.33</v>
      </c>
      <c r="AP90" s="39">
        <v>94.03122787493903</v>
      </c>
      <c r="AQ90" s="41">
        <v>31.435807605528357</v>
      </c>
      <c r="AR90" s="41">
        <v>14.62792004047021</v>
      </c>
      <c r="AS90" s="194">
        <v>152</v>
      </c>
      <c r="AT90" s="39">
        <v>186.12214633636412</v>
      </c>
      <c r="AU90" s="41">
        <v>890.5902427384683</v>
      </c>
      <c r="AV90" s="43">
        <v>1160.2135101891074</v>
      </c>
      <c r="AW90" s="41"/>
      <c r="AY90" s="41"/>
    </row>
    <row r="91" spans="1:51" s="120" customFormat="1" ht="12.75">
      <c r="A91" s="139" t="s">
        <v>88</v>
      </c>
      <c r="B91" s="149">
        <v>39195</v>
      </c>
      <c r="C91" s="112">
        <v>114</v>
      </c>
      <c r="D91" s="113">
        <v>0.6666666666666666</v>
      </c>
      <c r="E91" s="121" t="s">
        <v>219</v>
      </c>
      <c r="F91" s="150">
        <v>-1.0453</v>
      </c>
      <c r="G91" s="168">
        <v>495</v>
      </c>
      <c r="H91" s="157">
        <v>7.16</v>
      </c>
      <c r="I91" s="119">
        <v>13.5</v>
      </c>
      <c r="J91" s="119">
        <f>I91+(-0.7443*N91+224.98)</f>
        <v>216.15099999999998</v>
      </c>
      <c r="K91" s="158">
        <f>0.0169*J91</f>
        <v>3.6529518999999993</v>
      </c>
      <c r="L91" s="157">
        <v>3.24</v>
      </c>
      <c r="M91" s="119">
        <v>44.3</v>
      </c>
      <c r="N91" s="119">
        <v>30</v>
      </c>
      <c r="O91" s="157">
        <v>2.09</v>
      </c>
      <c r="P91" s="157">
        <v>2.48</v>
      </c>
      <c r="Q91" s="157">
        <f>P91-O91</f>
        <v>0.3900000000000001</v>
      </c>
      <c r="R91" s="157">
        <v>0.06</v>
      </c>
      <c r="S91" s="119">
        <v>0.4</v>
      </c>
      <c r="T91" s="158">
        <v>0.007</v>
      </c>
      <c r="U91" s="157">
        <v>1.4</v>
      </c>
      <c r="V91" s="158">
        <v>0</v>
      </c>
      <c r="W91" s="158">
        <v>0</v>
      </c>
      <c r="X91" s="159" t="s">
        <v>364</v>
      </c>
      <c r="Y91" s="170" t="s">
        <v>364</v>
      </c>
      <c r="Z91" s="39">
        <v>0</v>
      </c>
      <c r="AA91" s="41">
        <v>13.6</v>
      </c>
      <c r="AB91" s="119">
        <v>0</v>
      </c>
      <c r="AC91" s="41">
        <v>1.9</v>
      </c>
      <c r="AD91" s="119">
        <v>0.2</v>
      </c>
      <c r="AE91" s="41">
        <v>51.8</v>
      </c>
      <c r="AF91" s="43">
        <v>13.5</v>
      </c>
      <c r="AG91" s="39">
        <v>0.19</v>
      </c>
      <c r="AH91" s="41">
        <v>7.3912478826</v>
      </c>
      <c r="AI91" s="119">
        <v>0</v>
      </c>
      <c r="AJ91" s="41">
        <v>0.4043098529</v>
      </c>
      <c r="AK91" s="41">
        <v>1.6103795158</v>
      </c>
      <c r="AL91" s="119">
        <v>2.0831055343</v>
      </c>
      <c r="AM91" s="43">
        <v>0.6002748663999999</v>
      </c>
      <c r="AN91" s="192">
        <v>56.98</v>
      </c>
      <c r="AO91" s="150">
        <v>2.01</v>
      </c>
      <c r="AP91" s="39">
        <v>133.03003191401507</v>
      </c>
      <c r="AQ91" s="41">
        <v>21.390079445073322</v>
      </c>
      <c r="AR91" s="41">
        <v>5.778064399947712</v>
      </c>
      <c r="AS91" s="194">
        <v>149</v>
      </c>
      <c r="AT91" s="39">
        <v>190.73279790206436</v>
      </c>
      <c r="AU91" s="41">
        <v>1005.5532549633364</v>
      </c>
      <c r="AV91" s="43">
        <v>1230.6040359326962</v>
      </c>
      <c r="AW91" s="41"/>
      <c r="AY91" s="41"/>
    </row>
    <row r="92" spans="1:51" s="120" customFormat="1" ht="12.75">
      <c r="A92" s="139" t="s">
        <v>89</v>
      </c>
      <c r="B92" s="149">
        <v>39201</v>
      </c>
      <c r="C92" s="112">
        <v>120</v>
      </c>
      <c r="D92" s="113">
        <v>0.6666666666666666</v>
      </c>
      <c r="E92" s="114" t="s">
        <v>208</v>
      </c>
      <c r="F92" s="150">
        <v>1.20557</v>
      </c>
      <c r="G92" s="168">
        <v>459</v>
      </c>
      <c r="H92" s="157">
        <v>7.1</v>
      </c>
      <c r="I92" s="119">
        <v>-25.4</v>
      </c>
      <c r="J92" s="119">
        <f>I92+(-0.7443*N92+224.98)</f>
        <v>176.87884999999997</v>
      </c>
      <c r="K92" s="158">
        <f>0.0169*J92</f>
        <v>2.9892525649999993</v>
      </c>
      <c r="L92" s="157">
        <v>1.41</v>
      </c>
      <c r="M92" s="119">
        <v>19.2</v>
      </c>
      <c r="N92" s="119">
        <v>30.5</v>
      </c>
      <c r="O92" s="157">
        <v>1.9</v>
      </c>
      <c r="P92" s="157">
        <v>2.44</v>
      </c>
      <c r="Q92" s="157">
        <f>P92-O92</f>
        <v>0.54</v>
      </c>
      <c r="R92" s="157">
        <v>0.04</v>
      </c>
      <c r="S92" s="119">
        <v>0.4</v>
      </c>
      <c r="T92" s="158">
        <v>0.012</v>
      </c>
      <c r="U92" s="157">
        <v>1.52</v>
      </c>
      <c r="V92" s="158">
        <v>0.194</v>
      </c>
      <c r="W92" s="158">
        <v>0.56</v>
      </c>
      <c r="X92" s="158">
        <v>306.610425</v>
      </c>
      <c r="Y92" s="169">
        <v>88.813616</v>
      </c>
      <c r="Z92" s="39">
        <v>0</v>
      </c>
      <c r="AA92" s="41">
        <v>12.5</v>
      </c>
      <c r="AB92" s="119">
        <v>0.9</v>
      </c>
      <c r="AC92" s="41">
        <v>3.2</v>
      </c>
      <c r="AD92" s="119">
        <v>0</v>
      </c>
      <c r="AE92" s="41">
        <v>51.8</v>
      </c>
      <c r="AF92" s="43">
        <v>13.6</v>
      </c>
      <c r="AG92" s="39">
        <v>0.22</v>
      </c>
      <c r="AH92" s="41">
        <v>7.5779240646</v>
      </c>
      <c r="AI92" s="119">
        <v>0</v>
      </c>
      <c r="AJ92" s="41">
        <v>0.3314224925</v>
      </c>
      <c r="AK92" s="41">
        <v>1.3779356428</v>
      </c>
      <c r="AL92" s="119">
        <v>1.9731041103</v>
      </c>
      <c r="AM92" s="43">
        <v>0.41404631399999997</v>
      </c>
      <c r="AN92" s="192">
        <v>55.41066472</v>
      </c>
      <c r="AO92" s="150">
        <v>1.75</v>
      </c>
      <c r="AP92" s="39">
        <v>142.41774107751507</v>
      </c>
      <c r="AQ92" s="41">
        <v>29.643771547723386</v>
      </c>
      <c r="AR92" s="41">
        <v>20.39033740995674</v>
      </c>
      <c r="AS92" s="194">
        <v>177</v>
      </c>
      <c r="AT92" s="39">
        <v>263.4618531075057</v>
      </c>
      <c r="AU92" s="41">
        <v>1380.4950583958462</v>
      </c>
      <c r="AV92" s="43">
        <v>1609.1893458398185</v>
      </c>
      <c r="AW92" s="41"/>
      <c r="AY92" s="41"/>
    </row>
    <row r="93" spans="1:51" s="120" customFormat="1" ht="12.75">
      <c r="A93" s="139" t="s">
        <v>90</v>
      </c>
      <c r="B93" s="149">
        <v>39217</v>
      </c>
      <c r="C93" s="112">
        <v>136</v>
      </c>
      <c r="D93" s="113">
        <v>0.4270833333333333</v>
      </c>
      <c r="E93" s="114" t="s">
        <v>208</v>
      </c>
      <c r="F93" s="150">
        <v>5.11096</v>
      </c>
      <c r="G93" s="168">
        <v>491</v>
      </c>
      <c r="H93" s="157">
        <v>7.06</v>
      </c>
      <c r="I93" s="119">
        <v>-43.4</v>
      </c>
      <c r="J93" s="119">
        <f>I93+(-0.7443*N93+224.98)</f>
        <v>158.5067</v>
      </c>
      <c r="K93" s="158">
        <f>0.0169*J93</f>
        <v>2.6787632299999995</v>
      </c>
      <c r="L93" s="157">
        <v>1.49</v>
      </c>
      <c r="M93" s="119">
        <v>20.4</v>
      </c>
      <c r="N93" s="119">
        <v>31</v>
      </c>
      <c r="O93" s="157">
        <v>2.27</v>
      </c>
      <c r="P93" s="157">
        <v>4.52</v>
      </c>
      <c r="Q93" s="157">
        <f>P93-O93</f>
        <v>2.2499999999999996</v>
      </c>
      <c r="R93" s="157">
        <v>0.01</v>
      </c>
      <c r="S93" s="119">
        <v>0.7</v>
      </c>
      <c r="T93" s="158">
        <v>0.013</v>
      </c>
      <c r="U93" s="157">
        <v>1.8</v>
      </c>
      <c r="V93" s="158">
        <v>0.141</v>
      </c>
      <c r="W93" s="158">
        <v>0.576</v>
      </c>
      <c r="X93" s="158">
        <v>286.62735749999996</v>
      </c>
      <c r="Y93" s="169">
        <v>89.11366199999999</v>
      </c>
      <c r="Z93" s="39">
        <v>0</v>
      </c>
      <c r="AA93" s="41">
        <v>17.2</v>
      </c>
      <c r="AB93" s="119">
        <v>0</v>
      </c>
      <c r="AC93" s="41">
        <v>6.5</v>
      </c>
      <c r="AD93" s="119">
        <v>0</v>
      </c>
      <c r="AE93" s="41">
        <v>55.9</v>
      </c>
      <c r="AF93" s="43">
        <v>14.3</v>
      </c>
      <c r="AG93" s="39">
        <v>0.23</v>
      </c>
      <c r="AH93" s="41">
        <v>9.0783238116</v>
      </c>
      <c r="AI93" s="119">
        <v>0</v>
      </c>
      <c r="AJ93" s="41">
        <v>0.3761542349</v>
      </c>
      <c r="AK93" s="41">
        <v>1.394103316</v>
      </c>
      <c r="AL93" s="119">
        <v>2.8128616528</v>
      </c>
      <c r="AM93" s="43">
        <v>0.47124453639999997</v>
      </c>
      <c r="AN93" s="192">
        <v>57.78101624</v>
      </c>
      <c r="AO93" s="150">
        <v>2.29</v>
      </c>
      <c r="AP93" s="39">
        <v>177.04354016759615</v>
      </c>
      <c r="AQ93" s="41">
        <v>27.65195732917205</v>
      </c>
      <c r="AR93" s="41">
        <v>13.742591123467461</v>
      </c>
      <c r="AS93" s="43">
        <v>221</v>
      </c>
      <c r="AT93" s="39">
        <v>240.44665378806613</v>
      </c>
      <c r="AU93" s="41">
        <v>1517.6760260628314</v>
      </c>
      <c r="AV93" s="43">
        <v>1912.0784338456244</v>
      </c>
      <c r="AW93" s="41"/>
      <c r="AY93" s="41"/>
    </row>
    <row r="94" spans="1:51" s="120" customFormat="1" ht="12.75">
      <c r="A94" s="139" t="s">
        <v>91</v>
      </c>
      <c r="B94" s="149">
        <v>39222</v>
      </c>
      <c r="C94" s="112">
        <v>141</v>
      </c>
      <c r="D94" s="113">
        <v>0.375</v>
      </c>
      <c r="E94" s="114" t="s">
        <v>212</v>
      </c>
      <c r="F94" s="150">
        <v>2.07655</v>
      </c>
      <c r="G94" s="168">
        <v>492</v>
      </c>
      <c r="H94" s="157">
        <v>7.09</v>
      </c>
      <c r="I94" s="119">
        <v>-45</v>
      </c>
      <c r="J94" s="119">
        <f>I94+(-0.7443*N94+224.98)</f>
        <v>154.37608</v>
      </c>
      <c r="K94" s="158">
        <f>0.0169*J94</f>
        <v>2.608955752</v>
      </c>
      <c r="L94" s="157">
        <v>4.38</v>
      </c>
      <c r="M94" s="119">
        <v>64.3</v>
      </c>
      <c r="N94" s="119">
        <v>34.4</v>
      </c>
      <c r="O94" s="157">
        <v>1.65</v>
      </c>
      <c r="P94" s="157">
        <v>2.16</v>
      </c>
      <c r="Q94" s="157">
        <f>P94-O94</f>
        <v>0.5100000000000002</v>
      </c>
      <c r="R94" s="157">
        <v>0.02</v>
      </c>
      <c r="S94" s="119">
        <v>0.9</v>
      </c>
      <c r="T94" s="158">
        <v>0.02</v>
      </c>
      <c r="U94" s="157">
        <v>1.6</v>
      </c>
      <c r="V94" s="158">
        <v>0.233</v>
      </c>
      <c r="W94" s="158">
        <v>0.614</v>
      </c>
      <c r="X94" s="158">
        <v>296.3900775</v>
      </c>
      <c r="Y94" s="169">
        <v>84.91301800000001</v>
      </c>
      <c r="Z94" s="39">
        <v>0</v>
      </c>
      <c r="AA94" s="41">
        <v>13.4</v>
      </c>
      <c r="AB94" s="119">
        <v>0</v>
      </c>
      <c r="AC94" s="41">
        <v>2.4</v>
      </c>
      <c r="AD94" s="119">
        <v>0</v>
      </c>
      <c r="AE94" s="41">
        <v>55.9</v>
      </c>
      <c r="AF94" s="43">
        <v>13.7</v>
      </c>
      <c r="AG94" s="39">
        <v>0.23</v>
      </c>
      <c r="AH94" s="41">
        <v>8.2407550026</v>
      </c>
      <c r="AI94" s="119">
        <v>0</v>
      </c>
      <c r="AJ94" s="41">
        <v>0.3089376539</v>
      </c>
      <c r="AK94" s="41">
        <v>1.2361193665</v>
      </c>
      <c r="AL94" s="119">
        <v>2.5945674068</v>
      </c>
      <c r="AM94" s="43">
        <v>0.408717936</v>
      </c>
      <c r="AN94" s="192">
        <v>56.39399832</v>
      </c>
      <c r="AO94" s="150">
        <v>1.77</v>
      </c>
      <c r="AP94" s="39">
        <v>199.15441246824628</v>
      </c>
      <c r="AQ94" s="41">
        <v>16.308279168349372</v>
      </c>
      <c r="AR94" s="41">
        <v>11.688166452227494</v>
      </c>
      <c r="AS94" s="43">
        <v>220</v>
      </c>
      <c r="AT94" s="39">
        <v>248.89673323711713</v>
      </c>
      <c r="AU94" s="41">
        <v>1076.5259993802586</v>
      </c>
      <c r="AV94" s="43">
        <v>1348.692734020121</v>
      </c>
      <c r="AW94" s="41"/>
      <c r="AY94" s="41"/>
    </row>
    <row r="95" spans="1:51" s="120" customFormat="1" ht="12.75">
      <c r="A95" s="139" t="s">
        <v>92</v>
      </c>
      <c r="B95" s="149">
        <v>39230</v>
      </c>
      <c r="C95" s="112">
        <v>149</v>
      </c>
      <c r="D95" s="113">
        <v>0.6354166666666666</v>
      </c>
      <c r="E95" s="114" t="s">
        <v>212</v>
      </c>
      <c r="F95" s="150">
        <v>-44.8687</v>
      </c>
      <c r="G95" s="168">
        <v>502</v>
      </c>
      <c r="H95" s="157">
        <v>7.06</v>
      </c>
      <c r="I95" s="119">
        <v>1.2</v>
      </c>
      <c r="J95" s="119">
        <f>I95+(-0.7443*N95+224.98)</f>
        <v>199.83177999999998</v>
      </c>
      <c r="K95" s="158">
        <f>0.0169*J95</f>
        <v>3.377157081999999</v>
      </c>
      <c r="L95" s="157">
        <v>3.71</v>
      </c>
      <c r="M95" s="119">
        <v>55.3</v>
      </c>
      <c r="N95" s="119">
        <v>35.4</v>
      </c>
      <c r="O95" s="157">
        <v>1.72</v>
      </c>
      <c r="P95" s="157">
        <v>1.69</v>
      </c>
      <c r="Q95" s="157">
        <f>P95-O95</f>
        <v>-0.030000000000000027</v>
      </c>
      <c r="R95" s="157">
        <v>0.04</v>
      </c>
      <c r="S95" s="119">
        <v>0.6</v>
      </c>
      <c r="T95" s="158">
        <v>0.008</v>
      </c>
      <c r="U95" s="157">
        <v>2.25</v>
      </c>
      <c r="V95" s="158">
        <v>0.234</v>
      </c>
      <c r="W95" s="158">
        <v>0.646</v>
      </c>
      <c r="X95" s="158">
        <v>295.017195</v>
      </c>
      <c r="Y95" s="169">
        <v>75.46156900000001</v>
      </c>
      <c r="Z95" s="39">
        <v>0</v>
      </c>
      <c r="AA95" s="41">
        <v>7.6</v>
      </c>
      <c r="AB95" s="119">
        <v>1</v>
      </c>
      <c r="AC95" s="41">
        <v>1.7</v>
      </c>
      <c r="AD95" s="119">
        <v>0</v>
      </c>
      <c r="AE95" s="41">
        <v>12.5</v>
      </c>
      <c r="AF95" s="43">
        <v>7.7</v>
      </c>
      <c r="AG95" s="39">
        <v>0.23</v>
      </c>
      <c r="AH95" s="41">
        <v>7.3</v>
      </c>
      <c r="AI95" s="119">
        <v>0</v>
      </c>
      <c r="AJ95" s="41">
        <v>0</v>
      </c>
      <c r="AK95" s="41">
        <v>0</v>
      </c>
      <c r="AL95" s="119">
        <v>2.2223972783</v>
      </c>
      <c r="AM95" s="43">
        <v>0.290135406</v>
      </c>
      <c r="AN95" s="192">
        <v>57.579174079999994</v>
      </c>
      <c r="AO95" s="150">
        <v>1.92</v>
      </c>
      <c r="AP95" s="39">
        <v>199.07424428110946</v>
      </c>
      <c r="AQ95" s="41">
        <v>22.39208739397178</v>
      </c>
      <c r="AR95" s="41">
        <v>8.76536760537404</v>
      </c>
      <c r="AS95" s="43">
        <v>228</v>
      </c>
      <c r="AT95" s="39">
        <v>232.31697801642636</v>
      </c>
      <c r="AU95" s="41">
        <v>1193.6213110423041</v>
      </c>
      <c r="AV95" s="43">
        <v>1495.4181181887454</v>
      </c>
      <c r="AW95" s="41"/>
      <c r="AY95" s="41"/>
    </row>
    <row r="96" spans="1:51" s="120" customFormat="1" ht="12.75">
      <c r="A96" s="139" t="s">
        <v>93</v>
      </c>
      <c r="B96" s="149">
        <v>39244</v>
      </c>
      <c r="C96" s="112">
        <v>163</v>
      </c>
      <c r="D96" s="113">
        <v>0.5208333333333334</v>
      </c>
      <c r="E96" s="121" t="s">
        <v>218</v>
      </c>
      <c r="F96" s="150">
        <v>2.30504</v>
      </c>
      <c r="G96" s="168">
        <v>484</v>
      </c>
      <c r="H96" s="157">
        <v>7.07</v>
      </c>
      <c r="I96" s="119">
        <v>-48.4</v>
      </c>
      <c r="J96" s="119">
        <f>I96+(-0.7443*N96+224.98)</f>
        <v>154.9953</v>
      </c>
      <c r="K96" s="158">
        <f>0.0169*J96</f>
        <v>2.6194205699999995</v>
      </c>
      <c r="L96" s="157">
        <v>3.68</v>
      </c>
      <c r="M96" s="119">
        <v>49</v>
      </c>
      <c r="N96" s="119">
        <v>29</v>
      </c>
      <c r="O96" s="157">
        <v>1.9</v>
      </c>
      <c r="P96" s="157">
        <v>2.74</v>
      </c>
      <c r="Q96" s="157">
        <f>P96-O96</f>
        <v>0.8400000000000003</v>
      </c>
      <c r="R96" s="157">
        <v>0.02</v>
      </c>
      <c r="S96" s="119">
        <v>0.6</v>
      </c>
      <c r="T96" s="158">
        <v>0.015</v>
      </c>
      <c r="U96" s="157">
        <v>1.48</v>
      </c>
      <c r="V96" s="158">
        <v>0.341</v>
      </c>
      <c r="W96" s="158">
        <v>0.644</v>
      </c>
      <c r="X96" s="158">
        <v>284.03413500000005</v>
      </c>
      <c r="Y96" s="169">
        <v>85.36308700000001</v>
      </c>
      <c r="Z96" s="39">
        <v>0</v>
      </c>
      <c r="AA96" s="41">
        <v>12.6</v>
      </c>
      <c r="AB96" s="119">
        <v>0</v>
      </c>
      <c r="AC96" s="41">
        <v>1.6</v>
      </c>
      <c r="AD96" s="119">
        <v>0</v>
      </c>
      <c r="AE96" s="41">
        <v>54.7</v>
      </c>
      <c r="AF96" s="43">
        <v>13.4</v>
      </c>
      <c r="AG96" s="39">
        <v>0.21</v>
      </c>
      <c r="AH96" s="41">
        <v>8.2891000686</v>
      </c>
      <c r="AI96" s="119">
        <v>0</v>
      </c>
      <c r="AJ96" s="41">
        <v>0.4176870761</v>
      </c>
      <c r="AK96" s="41">
        <v>1.2516021964000001</v>
      </c>
      <c r="AL96" s="119">
        <v>2.5163785248</v>
      </c>
      <c r="AM96" s="43">
        <v>0</v>
      </c>
      <c r="AN96" s="192">
        <v>55.58</v>
      </c>
      <c r="AO96" s="150">
        <v>1.89</v>
      </c>
      <c r="AP96" s="39">
        <v>154.88207655312368</v>
      </c>
      <c r="AQ96" s="41">
        <v>63.62943808466255</v>
      </c>
      <c r="AR96" s="41">
        <v>5.119955471662335</v>
      </c>
      <c r="AS96" s="43">
        <v>234</v>
      </c>
      <c r="AT96" s="39">
        <v>233.45942224432764</v>
      </c>
      <c r="AU96" s="41">
        <v>1262.5323800859621</v>
      </c>
      <c r="AV96" s="43">
        <v>1526.0247459673496</v>
      </c>
      <c r="AW96" s="41"/>
      <c r="AY96" s="41"/>
    </row>
    <row r="97" spans="1:51" s="120" customFormat="1" ht="12.75">
      <c r="A97" s="139" t="s">
        <v>94</v>
      </c>
      <c r="B97" s="149">
        <v>39250</v>
      </c>
      <c r="C97" s="112">
        <v>169</v>
      </c>
      <c r="D97" s="113">
        <v>0.6458333333333334</v>
      </c>
      <c r="E97" s="114" t="s">
        <v>214</v>
      </c>
      <c r="F97" s="150">
        <v>-2.48331</v>
      </c>
      <c r="G97" s="168">
        <v>475</v>
      </c>
      <c r="H97" s="157">
        <v>7.14</v>
      </c>
      <c r="I97" s="119">
        <v>14.9</v>
      </c>
      <c r="J97" s="119">
        <f>I97+(-0.7443*N97+224.98)</f>
        <v>214.20165</v>
      </c>
      <c r="K97" s="158">
        <f>0.0169*J97</f>
        <v>3.6200078849999997</v>
      </c>
      <c r="L97" s="157">
        <v>3.37</v>
      </c>
      <c r="M97" s="119">
        <v>49.1</v>
      </c>
      <c r="N97" s="119">
        <v>34.5</v>
      </c>
      <c r="O97" s="157">
        <v>1.32</v>
      </c>
      <c r="P97" s="157">
        <v>2.03</v>
      </c>
      <c r="Q97" s="157">
        <f>P97-O97</f>
        <v>0.7099999999999997</v>
      </c>
      <c r="R97" s="157">
        <v>0.02</v>
      </c>
      <c r="S97" s="119">
        <v>0.5</v>
      </c>
      <c r="T97" s="158">
        <v>0.012</v>
      </c>
      <c r="U97" s="157">
        <v>1.5</v>
      </c>
      <c r="V97" s="158">
        <v>0.199</v>
      </c>
      <c r="W97" s="158">
        <v>0.254</v>
      </c>
      <c r="X97" s="158">
        <v>299.28838500000006</v>
      </c>
      <c r="Y97" s="169">
        <v>62.10952199999999</v>
      </c>
      <c r="Z97" s="39">
        <v>0</v>
      </c>
      <c r="AA97" s="41">
        <v>13</v>
      </c>
      <c r="AB97" s="119">
        <v>0</v>
      </c>
      <c r="AC97" s="41">
        <v>2</v>
      </c>
      <c r="AD97" s="119">
        <v>0</v>
      </c>
      <c r="AE97" s="41">
        <v>48.4</v>
      </c>
      <c r="AF97" s="43">
        <v>13.4</v>
      </c>
      <c r="AG97" s="39">
        <v>0.19</v>
      </c>
      <c r="AH97" s="41">
        <v>6.1050978245</v>
      </c>
      <c r="AI97" s="119">
        <v>0</v>
      </c>
      <c r="AJ97" s="41">
        <v>0.1259540969</v>
      </c>
      <c r="AK97" s="41">
        <v>1.1206342785</v>
      </c>
      <c r="AL97" s="119">
        <v>2.1140199085</v>
      </c>
      <c r="AM97" s="43">
        <v>1.2302942549</v>
      </c>
      <c r="AN97" s="192">
        <v>55.95</v>
      </c>
      <c r="AO97" s="150">
        <v>1.94</v>
      </c>
      <c r="AP97" s="39">
        <v>0</v>
      </c>
      <c r="AQ97" s="41">
        <v>137.32436336470167</v>
      </c>
      <c r="AR97" s="41">
        <v>0</v>
      </c>
      <c r="AS97" s="43">
        <v>197</v>
      </c>
      <c r="AT97" s="39">
        <v>203.86056561800376</v>
      </c>
      <c r="AU97" s="41">
        <v>501.3582794349941</v>
      </c>
      <c r="AV97" s="43">
        <v>747.7268094827218</v>
      </c>
      <c r="AW97" s="41"/>
      <c r="AY97" s="41"/>
    </row>
    <row r="98" spans="1:51" s="120" customFormat="1" ht="12.75">
      <c r="A98" s="139" t="s">
        <v>95</v>
      </c>
      <c r="B98" s="149">
        <v>39257</v>
      </c>
      <c r="C98" s="112">
        <v>176</v>
      </c>
      <c r="D98" s="113">
        <v>0.7083333333333334</v>
      </c>
      <c r="E98" s="114" t="s">
        <v>208</v>
      </c>
      <c r="F98" s="150">
        <v>2.36042</v>
      </c>
      <c r="G98" s="168">
        <v>378.4</v>
      </c>
      <c r="H98" s="157">
        <v>7.1</v>
      </c>
      <c r="I98" s="119">
        <v>28</v>
      </c>
      <c r="J98" s="119">
        <f>I98+(-0.7443*N98+224.98)</f>
        <v>231.02315</v>
      </c>
      <c r="K98" s="158">
        <f>0.0169*J98</f>
        <v>3.904291234999999</v>
      </c>
      <c r="L98" s="157">
        <v>3.37</v>
      </c>
      <c r="M98" s="119">
        <v>45</v>
      </c>
      <c r="N98" s="119">
        <v>29.5</v>
      </c>
      <c r="O98" s="157">
        <v>1.5</v>
      </c>
      <c r="P98" s="157">
        <v>1.53</v>
      </c>
      <c r="Q98" s="157">
        <f>P98-O98</f>
        <v>0.030000000000000027</v>
      </c>
      <c r="R98" s="157">
        <v>0.05</v>
      </c>
      <c r="S98" s="119">
        <v>0.5</v>
      </c>
      <c r="T98" s="158">
        <v>0.003</v>
      </c>
      <c r="U98" s="157">
        <v>0.09</v>
      </c>
      <c r="V98" s="158">
        <v>0.213</v>
      </c>
      <c r="W98" s="158">
        <v>0.617</v>
      </c>
      <c r="X98" s="158">
        <v>222.406965</v>
      </c>
      <c r="Y98" s="169">
        <v>81.162443</v>
      </c>
      <c r="Z98" s="39">
        <v>0</v>
      </c>
      <c r="AA98" s="41">
        <v>11.6</v>
      </c>
      <c r="AB98" s="119">
        <v>0</v>
      </c>
      <c r="AC98" s="41">
        <v>1.6</v>
      </c>
      <c r="AD98" s="119">
        <v>0</v>
      </c>
      <c r="AE98" s="41">
        <v>49.1</v>
      </c>
      <c r="AF98" s="43">
        <v>12.5</v>
      </c>
      <c r="AG98" s="39">
        <v>0.17</v>
      </c>
      <c r="AH98" s="41">
        <v>5.5757881481</v>
      </c>
      <c r="AI98" s="119">
        <v>0</v>
      </c>
      <c r="AJ98" s="41">
        <v>0</v>
      </c>
      <c r="AK98" s="41">
        <v>1.0134234441</v>
      </c>
      <c r="AL98" s="119">
        <v>1.6296296397</v>
      </c>
      <c r="AM98" s="43">
        <v>1.1735718848999999</v>
      </c>
      <c r="AN98" s="192">
        <v>50.56</v>
      </c>
      <c r="AO98" s="150">
        <v>1.22</v>
      </c>
      <c r="AP98" s="39">
        <v>1.82372203672181</v>
      </c>
      <c r="AQ98" s="41">
        <v>127.25770358333322</v>
      </c>
      <c r="AR98" s="41">
        <v>0</v>
      </c>
      <c r="AS98" s="43">
        <v>151</v>
      </c>
      <c r="AT98" s="39">
        <v>275.8511937270978</v>
      </c>
      <c r="AU98" s="41">
        <v>938.0965980703153</v>
      </c>
      <c r="AV98" s="43">
        <v>1044.2068678799772</v>
      </c>
      <c r="AW98" s="41"/>
      <c r="AY98" s="41"/>
    </row>
    <row r="99" spans="1:51" s="120" customFormat="1" ht="12.75">
      <c r="A99" s="139" t="s">
        <v>96</v>
      </c>
      <c r="B99" s="149">
        <v>39265</v>
      </c>
      <c r="C99" s="112">
        <v>184</v>
      </c>
      <c r="D99" s="113">
        <v>0.5729166666666666</v>
      </c>
      <c r="E99" s="114" t="s">
        <v>213</v>
      </c>
      <c r="F99" s="150">
        <v>3.14703</v>
      </c>
      <c r="G99" s="168">
        <v>414</v>
      </c>
      <c r="H99" s="157">
        <v>7.09</v>
      </c>
      <c r="I99" s="119">
        <v>-23.7</v>
      </c>
      <c r="J99" s="119">
        <f>I99+(-0.7443*N99+224.98)</f>
        <v>176.7181</v>
      </c>
      <c r="K99" s="158">
        <f>0.0169*J99</f>
        <v>2.9865358899999994</v>
      </c>
      <c r="L99" s="157">
        <v>3.74</v>
      </c>
      <c r="M99" s="119">
        <v>53.7</v>
      </c>
      <c r="N99" s="119">
        <v>33</v>
      </c>
      <c r="O99" s="157">
        <v>1.48</v>
      </c>
      <c r="P99" s="157">
        <v>1.78</v>
      </c>
      <c r="Q99" s="157">
        <f>P99-O99</f>
        <v>0.30000000000000004</v>
      </c>
      <c r="R99" s="157">
        <v>0.01</v>
      </c>
      <c r="S99" s="119">
        <v>1.3</v>
      </c>
      <c r="T99" s="158">
        <v>0.03</v>
      </c>
      <c r="U99" s="157">
        <v>1.08</v>
      </c>
      <c r="V99" s="158">
        <v>0.224</v>
      </c>
      <c r="W99" s="158">
        <v>0.686</v>
      </c>
      <c r="X99" s="158">
        <v>293.6443125</v>
      </c>
      <c r="Y99" s="169">
        <v>55.058441</v>
      </c>
      <c r="Z99" s="39">
        <v>0</v>
      </c>
      <c r="AA99" s="41">
        <v>13.3</v>
      </c>
      <c r="AB99" s="119">
        <v>0</v>
      </c>
      <c r="AC99" s="41">
        <v>2.6</v>
      </c>
      <c r="AD99" s="119">
        <v>0.5</v>
      </c>
      <c r="AE99" s="41">
        <v>52.5</v>
      </c>
      <c r="AF99" s="43">
        <v>13.5</v>
      </c>
      <c r="AG99" s="39">
        <v>0.17</v>
      </c>
      <c r="AH99" s="41">
        <v>6.3202347756999995</v>
      </c>
      <c r="AI99" s="119">
        <v>0</v>
      </c>
      <c r="AJ99" s="41">
        <v>0.08925506570000001</v>
      </c>
      <c r="AK99" s="41">
        <v>1.8499231413</v>
      </c>
      <c r="AL99" s="119">
        <v>2.1995320669</v>
      </c>
      <c r="AM99" s="43">
        <v>1.5590612873</v>
      </c>
      <c r="AN99" s="192">
        <v>52.89</v>
      </c>
      <c r="AO99" s="150">
        <v>1.46</v>
      </c>
      <c r="AP99" s="39">
        <v>152.33326856763725</v>
      </c>
      <c r="AQ99" s="41">
        <v>16.771121779044844</v>
      </c>
      <c r="AR99" s="41">
        <v>12.044658620508326</v>
      </c>
      <c r="AS99" s="43">
        <v>168</v>
      </c>
      <c r="AT99" s="39">
        <v>288.38481627493616</v>
      </c>
      <c r="AU99" s="41">
        <v>923.5684883421953</v>
      </c>
      <c r="AV99" s="43">
        <v>1069.6782523235518</v>
      </c>
      <c r="AW99" s="41"/>
      <c r="AY99" s="41"/>
    </row>
    <row r="100" spans="1:51" s="120" customFormat="1" ht="12.75">
      <c r="A100" s="139" t="s">
        <v>97</v>
      </c>
      <c r="B100" s="149">
        <v>39274</v>
      </c>
      <c r="C100" s="112">
        <v>193</v>
      </c>
      <c r="D100" s="113">
        <v>0.5833333333333334</v>
      </c>
      <c r="E100" s="114" t="s">
        <v>208</v>
      </c>
      <c r="F100" s="150">
        <v>5.18904</v>
      </c>
      <c r="G100" s="168">
        <v>472</v>
      </c>
      <c r="H100" s="157">
        <v>7.07</v>
      </c>
      <c r="I100" s="119">
        <v>-39.5</v>
      </c>
      <c r="J100" s="119">
        <f>I100+(-0.7443*N100+224.98)</f>
        <v>160.02494</v>
      </c>
      <c r="K100" s="158">
        <f>0.0169*J100</f>
        <v>2.7044214859999993</v>
      </c>
      <c r="L100" s="157">
        <v>3.69</v>
      </c>
      <c r="M100" s="119">
        <v>54.1</v>
      </c>
      <c r="N100" s="119">
        <v>34.2</v>
      </c>
      <c r="O100" s="157">
        <v>1.64</v>
      </c>
      <c r="P100" s="157">
        <v>2.16</v>
      </c>
      <c r="Q100" s="157">
        <f>P100-O100</f>
        <v>0.5200000000000002</v>
      </c>
      <c r="R100" s="157">
        <v>0.02</v>
      </c>
      <c r="S100" s="119">
        <v>0.6</v>
      </c>
      <c r="T100" s="158">
        <v>0.033</v>
      </c>
      <c r="U100" s="157">
        <v>1.96</v>
      </c>
      <c r="V100" s="158">
        <v>0.353</v>
      </c>
      <c r="W100" s="158">
        <v>0.675</v>
      </c>
      <c r="X100" s="158">
        <v>304.779915</v>
      </c>
      <c r="Y100" s="169">
        <v>83.112742</v>
      </c>
      <c r="Z100" s="39">
        <v>0</v>
      </c>
      <c r="AA100" s="41">
        <v>12.7</v>
      </c>
      <c r="AB100" s="119">
        <v>0.25</v>
      </c>
      <c r="AC100" s="41">
        <v>2.4</v>
      </c>
      <c r="AD100" s="119">
        <v>0</v>
      </c>
      <c r="AE100" s="41">
        <v>56.9</v>
      </c>
      <c r="AF100" s="43">
        <v>13.9</v>
      </c>
      <c r="AG100" s="39">
        <v>0.19</v>
      </c>
      <c r="AH100" s="41">
        <v>7.4773634525</v>
      </c>
      <c r="AI100" s="119">
        <v>0</v>
      </c>
      <c r="AJ100" s="41">
        <v>0</v>
      </c>
      <c r="AK100" s="41">
        <v>0</v>
      </c>
      <c r="AL100" s="119">
        <v>2.7651474029</v>
      </c>
      <c r="AM100" s="43">
        <v>0.3199239925</v>
      </c>
      <c r="AN100" s="192">
        <v>54.18</v>
      </c>
      <c r="AO100" s="150">
        <v>2.71</v>
      </c>
      <c r="AP100" s="39">
        <v>191.05701301158805</v>
      </c>
      <c r="AQ100" s="41">
        <v>32.79600201325503</v>
      </c>
      <c r="AR100" s="41">
        <v>10.063256645283149</v>
      </c>
      <c r="AS100" s="43">
        <v>220</v>
      </c>
      <c r="AT100" s="39">
        <v>268.3574039070805</v>
      </c>
      <c r="AU100" s="41">
        <v>1302.4098189964404</v>
      </c>
      <c r="AV100" s="43">
        <v>1446.78285934644</v>
      </c>
      <c r="AW100" s="41"/>
      <c r="AY100" s="41"/>
    </row>
    <row r="101" spans="1:51" s="120" customFormat="1" ht="12.75">
      <c r="A101" s="139" t="s">
        <v>98</v>
      </c>
      <c r="B101" s="149">
        <v>39279</v>
      </c>
      <c r="C101" s="112">
        <v>198</v>
      </c>
      <c r="D101" s="113">
        <v>0.5625</v>
      </c>
      <c r="E101" s="114" t="s">
        <v>215</v>
      </c>
      <c r="F101" s="150">
        <v>9.15876</v>
      </c>
      <c r="G101" s="175" t="s">
        <v>364</v>
      </c>
      <c r="H101" s="159" t="s">
        <v>364</v>
      </c>
      <c r="I101" s="159" t="s">
        <v>364</v>
      </c>
      <c r="J101" s="159" t="s">
        <v>364</v>
      </c>
      <c r="K101" s="159" t="s">
        <v>364</v>
      </c>
      <c r="L101" s="159" t="s">
        <v>364</v>
      </c>
      <c r="M101" s="159" t="s">
        <v>364</v>
      </c>
      <c r="N101" s="159" t="s">
        <v>364</v>
      </c>
      <c r="O101" s="159" t="s">
        <v>364</v>
      </c>
      <c r="P101" s="159" t="s">
        <v>364</v>
      </c>
      <c r="Q101" s="159" t="s">
        <v>364</v>
      </c>
      <c r="R101" s="159" t="s">
        <v>364</v>
      </c>
      <c r="S101" s="159" t="s">
        <v>364</v>
      </c>
      <c r="T101" s="159" t="s">
        <v>364</v>
      </c>
      <c r="U101" s="159" t="s">
        <v>364</v>
      </c>
      <c r="V101" s="159" t="s">
        <v>364</v>
      </c>
      <c r="W101" s="159" t="s">
        <v>364</v>
      </c>
      <c r="X101" s="159" t="s">
        <v>364</v>
      </c>
      <c r="Y101" s="170" t="s">
        <v>364</v>
      </c>
      <c r="Z101" s="39">
        <v>0</v>
      </c>
      <c r="AA101" s="41">
        <v>15.1</v>
      </c>
      <c r="AB101" s="119">
        <v>0</v>
      </c>
      <c r="AC101" s="41">
        <v>3.7</v>
      </c>
      <c r="AD101" s="119">
        <v>0</v>
      </c>
      <c r="AE101" s="41">
        <v>57.2</v>
      </c>
      <c r="AF101" s="43">
        <v>14.3</v>
      </c>
      <c r="AG101" s="39">
        <v>0.19</v>
      </c>
      <c r="AH101" s="41">
        <v>7.808302557299999</v>
      </c>
      <c r="AI101" s="119">
        <v>0</v>
      </c>
      <c r="AJ101" s="41">
        <v>0</v>
      </c>
      <c r="AK101" s="41">
        <v>1.1249189312999999</v>
      </c>
      <c r="AL101" s="119">
        <v>2.9310680397</v>
      </c>
      <c r="AM101" s="43">
        <v>0.17699267249999998</v>
      </c>
      <c r="AN101" s="192">
        <v>52.63</v>
      </c>
      <c r="AO101" s="150">
        <v>3.94</v>
      </c>
      <c r="AP101" s="39">
        <v>200.8901499106129</v>
      </c>
      <c r="AQ101" s="41">
        <v>30.36429558472697</v>
      </c>
      <c r="AR101" s="41">
        <v>6.903583353837704</v>
      </c>
      <c r="AS101" s="43">
        <v>222</v>
      </c>
      <c r="AT101" s="39">
        <v>254.21172555064996</v>
      </c>
      <c r="AU101" s="41">
        <v>904.1299545397513</v>
      </c>
      <c r="AV101" s="43">
        <v>1036.4610004124934</v>
      </c>
      <c r="AW101" s="41"/>
      <c r="AY101" s="41"/>
    </row>
    <row r="102" spans="1:51" s="120" customFormat="1" ht="12.75">
      <c r="A102" s="139" t="s">
        <v>99</v>
      </c>
      <c r="B102" s="149">
        <v>39287</v>
      </c>
      <c r="C102" s="112">
        <v>206</v>
      </c>
      <c r="D102" s="113">
        <v>0.71875</v>
      </c>
      <c r="E102" s="114" t="s">
        <v>215</v>
      </c>
      <c r="F102" s="150">
        <v>8.81125</v>
      </c>
      <c r="G102" s="168">
        <v>480</v>
      </c>
      <c r="H102" s="157">
        <v>7.07</v>
      </c>
      <c r="I102" s="119">
        <v>43</v>
      </c>
      <c r="J102" s="119">
        <f>I102+(-0.7443*N102+224.98)</f>
        <v>247.43732</v>
      </c>
      <c r="K102" s="158">
        <f>0.0169*J102</f>
        <v>4.181690708</v>
      </c>
      <c r="L102" s="157">
        <v>5.68</v>
      </c>
      <c r="M102" s="119">
        <v>73.4</v>
      </c>
      <c r="N102" s="119">
        <v>27.6</v>
      </c>
      <c r="O102" s="157">
        <v>1.74</v>
      </c>
      <c r="P102" s="157">
        <v>2.88</v>
      </c>
      <c r="Q102" s="157">
        <f>P102-O102</f>
        <v>1.14</v>
      </c>
      <c r="R102" s="157">
        <v>0.02</v>
      </c>
      <c r="S102" s="119">
        <v>0.3</v>
      </c>
      <c r="T102" s="158">
        <v>0.003</v>
      </c>
      <c r="U102" s="157">
        <v>1.2</v>
      </c>
      <c r="V102" s="158">
        <v>0.189</v>
      </c>
      <c r="W102" s="158">
        <v>0.651</v>
      </c>
      <c r="X102" s="158">
        <v>297.15279</v>
      </c>
      <c r="Y102" s="169">
        <v>74.261385</v>
      </c>
      <c r="Z102" s="39">
        <v>0</v>
      </c>
      <c r="AA102" s="41">
        <v>13.4</v>
      </c>
      <c r="AB102" s="119">
        <v>0</v>
      </c>
      <c r="AC102" s="41">
        <v>2.8</v>
      </c>
      <c r="AD102" s="119">
        <v>0.5</v>
      </c>
      <c r="AE102" s="41">
        <v>56</v>
      </c>
      <c r="AF102" s="43">
        <v>14</v>
      </c>
      <c r="AG102" s="39">
        <v>0.18</v>
      </c>
      <c r="AH102" s="41">
        <v>7.5992808492999995</v>
      </c>
      <c r="AI102" s="119">
        <v>0</v>
      </c>
      <c r="AJ102" s="41">
        <v>0.028918885900000003</v>
      </c>
      <c r="AK102" s="41">
        <v>1.1029128285</v>
      </c>
      <c r="AL102" s="119">
        <v>1.7444624397000001</v>
      </c>
      <c r="AM102" s="43">
        <v>0.1417157</v>
      </c>
      <c r="AN102" s="192">
        <v>51.35</v>
      </c>
      <c r="AO102" s="150">
        <v>2.96</v>
      </c>
      <c r="AP102" s="39">
        <v>178.56668384590597</v>
      </c>
      <c r="AQ102" s="41">
        <v>30.597817904131972</v>
      </c>
      <c r="AR102" s="41">
        <v>2.4533377751463905</v>
      </c>
      <c r="AS102" s="43">
        <v>202</v>
      </c>
      <c r="AT102" s="39">
        <v>260.76911703076763</v>
      </c>
      <c r="AU102" s="41">
        <v>1084.8997785440142</v>
      </c>
      <c r="AV102" s="43">
        <v>1299.5467120421938</v>
      </c>
      <c r="AW102" s="41"/>
      <c r="AY102" s="41"/>
    </row>
    <row r="103" spans="1:51" s="96" customFormat="1" ht="12.75">
      <c r="A103" s="140" t="s">
        <v>100</v>
      </c>
      <c r="B103" s="151">
        <v>39136</v>
      </c>
      <c r="C103" s="122">
        <v>54</v>
      </c>
      <c r="D103" s="98">
        <v>0.4479166666666667</v>
      </c>
      <c r="E103" s="123" t="s">
        <v>208</v>
      </c>
      <c r="F103" s="78">
        <v>-12.1717</v>
      </c>
      <c r="G103" s="171">
        <v>2558</v>
      </c>
      <c r="H103" s="160">
        <v>7.35</v>
      </c>
      <c r="I103" s="126">
        <v>33.6</v>
      </c>
      <c r="J103" s="126">
        <f>I103+(-0.7443*N103+224.98)</f>
        <v>234.39024999999998</v>
      </c>
      <c r="K103" s="161">
        <f>0.0169*J103</f>
        <v>3.961195224999999</v>
      </c>
      <c r="L103" s="160">
        <v>4.98</v>
      </c>
      <c r="M103" s="126">
        <v>69.4</v>
      </c>
      <c r="N103" s="126">
        <v>32.5</v>
      </c>
      <c r="O103" s="160">
        <v>0.02</v>
      </c>
      <c r="P103" s="160">
        <v>0.15</v>
      </c>
      <c r="Q103" s="160">
        <f>P103-O103</f>
        <v>0.13</v>
      </c>
      <c r="R103" s="160">
        <v>0.01</v>
      </c>
      <c r="S103" s="126">
        <v>0</v>
      </c>
      <c r="T103" s="161">
        <v>0.033</v>
      </c>
      <c r="U103" s="160">
        <v>12.4</v>
      </c>
      <c r="V103" s="161">
        <v>0.261</v>
      </c>
      <c r="W103" s="161">
        <v>0.324</v>
      </c>
      <c r="X103" s="161">
        <v>898.1702400000001</v>
      </c>
      <c r="Y103" s="172">
        <v>48.30740600000001</v>
      </c>
      <c r="Z103" s="83">
        <v>0</v>
      </c>
      <c r="AA103" s="84">
        <v>532.1951395320001</v>
      </c>
      <c r="AB103" s="126">
        <v>36.231262124400004</v>
      </c>
      <c r="AC103" s="84">
        <v>19.017301579029652</v>
      </c>
      <c r="AD103" s="126">
        <v>0</v>
      </c>
      <c r="AE103" s="84">
        <v>34.7417421159011</v>
      </c>
      <c r="AF103" s="85">
        <v>59.50269853508096</v>
      </c>
      <c r="AG103" s="83">
        <v>0.23</v>
      </c>
      <c r="AH103" s="84">
        <v>571.8878454464999</v>
      </c>
      <c r="AI103" s="126">
        <v>0</v>
      </c>
      <c r="AJ103" s="84">
        <v>2.943655957</v>
      </c>
      <c r="AK103" s="84">
        <v>0</v>
      </c>
      <c r="AL103" s="126">
        <v>12.9591436956</v>
      </c>
      <c r="AM103" s="85">
        <v>1.1246034888</v>
      </c>
      <c r="AN103" s="77">
        <v>165.27</v>
      </c>
      <c r="AO103" s="78">
        <v>19.86</v>
      </c>
      <c r="AP103" s="83">
        <v>144.62087761538575</v>
      </c>
      <c r="AQ103" s="84">
        <v>42.880155954260964</v>
      </c>
      <c r="AR103" s="84">
        <v>0.5282964047468056</v>
      </c>
      <c r="AS103" s="195">
        <v>193</v>
      </c>
      <c r="AT103" s="83">
        <v>201.27629200325214</v>
      </c>
      <c r="AU103" s="84">
        <v>4958.6504686211565</v>
      </c>
      <c r="AV103" s="85">
        <v>5665.93773977599</v>
      </c>
      <c r="AW103" s="84"/>
      <c r="AY103" s="84"/>
    </row>
    <row r="104" spans="1:51" s="96" customFormat="1" ht="12.75">
      <c r="A104" s="140" t="s">
        <v>101</v>
      </c>
      <c r="B104" s="151">
        <v>39145</v>
      </c>
      <c r="C104" s="122">
        <v>64</v>
      </c>
      <c r="D104" s="98">
        <v>0.4791666666666667</v>
      </c>
      <c r="E104" s="123" t="s">
        <v>208</v>
      </c>
      <c r="F104" s="78">
        <v>1.30143</v>
      </c>
      <c r="G104" s="171">
        <v>3201</v>
      </c>
      <c r="H104" s="160">
        <v>7.39</v>
      </c>
      <c r="I104" s="126">
        <v>1.1</v>
      </c>
      <c r="J104" s="126">
        <f>I104+(-0.7443*N104+224.98)</f>
        <v>202.18796999999998</v>
      </c>
      <c r="K104" s="161">
        <f>0.0169*J104</f>
        <v>3.416976692999999</v>
      </c>
      <c r="L104" s="160">
        <v>4.19</v>
      </c>
      <c r="M104" s="126">
        <v>58</v>
      </c>
      <c r="N104" s="126">
        <v>32.1</v>
      </c>
      <c r="O104" s="160">
        <v>0.05</v>
      </c>
      <c r="P104" s="160">
        <v>0.91</v>
      </c>
      <c r="Q104" s="160">
        <f>P104-O104</f>
        <v>0.86</v>
      </c>
      <c r="R104" s="160">
        <v>0.02</v>
      </c>
      <c r="S104" s="126">
        <v>0</v>
      </c>
      <c r="T104" s="161">
        <v>0.019</v>
      </c>
      <c r="U104" s="160">
        <v>72</v>
      </c>
      <c r="V104" s="161">
        <v>0.07</v>
      </c>
      <c r="W104" s="161">
        <v>0.197</v>
      </c>
      <c r="X104" s="161">
        <v>780.8650575</v>
      </c>
      <c r="Y104" s="172">
        <v>51.157843</v>
      </c>
      <c r="Z104" s="83">
        <v>0</v>
      </c>
      <c r="AA104" s="84">
        <v>525.1380378460001</v>
      </c>
      <c r="AB104" s="126">
        <v>21.647973398</v>
      </c>
      <c r="AC104" s="84">
        <v>18.7</v>
      </c>
      <c r="AD104" s="126">
        <v>0</v>
      </c>
      <c r="AE104" s="84">
        <v>28.6</v>
      </c>
      <c r="AF104" s="85">
        <v>52.041523053999995</v>
      </c>
      <c r="AG104" s="83">
        <v>0.22</v>
      </c>
      <c r="AH104" s="84">
        <v>566.35546833</v>
      </c>
      <c r="AI104" s="126">
        <v>0</v>
      </c>
      <c r="AJ104" s="84">
        <v>3.1351056042</v>
      </c>
      <c r="AK104" s="84">
        <v>0.1742341875</v>
      </c>
      <c r="AL104" s="126">
        <v>19.247194589857596</v>
      </c>
      <c r="AM104" s="85">
        <v>0.5671998598</v>
      </c>
      <c r="AN104" s="77">
        <v>152.12</v>
      </c>
      <c r="AO104" s="78">
        <v>18.12</v>
      </c>
      <c r="AP104" s="83">
        <v>96.21536474819916</v>
      </c>
      <c r="AQ104" s="84">
        <v>64.48401761511978</v>
      </c>
      <c r="AR104" s="84">
        <v>0.5250732597901943</v>
      </c>
      <c r="AS104" s="196">
        <v>198</v>
      </c>
      <c r="AT104" s="83">
        <v>182.26958139466913</v>
      </c>
      <c r="AU104" s="84">
        <v>3743.5631211371797</v>
      </c>
      <c r="AV104" s="85">
        <v>5598.344483650996</v>
      </c>
      <c r="AW104" s="84"/>
      <c r="AY104" s="84"/>
    </row>
    <row r="105" spans="1:51" s="96" customFormat="1" ht="12.75">
      <c r="A105" s="140" t="s">
        <v>102</v>
      </c>
      <c r="B105" s="151">
        <v>39153</v>
      </c>
      <c r="C105" s="122">
        <v>72</v>
      </c>
      <c r="D105" s="98">
        <v>0.3333333333333333</v>
      </c>
      <c r="E105" s="123" t="s">
        <v>208</v>
      </c>
      <c r="F105" s="78">
        <v>-7.55546</v>
      </c>
      <c r="G105" s="171">
        <v>2056</v>
      </c>
      <c r="H105" s="160">
        <v>7.33</v>
      </c>
      <c r="I105" s="126">
        <v>-74.7</v>
      </c>
      <c r="J105" s="126">
        <f>I105+(-0.7443*N105+224.98)</f>
        <v>126.76011999999999</v>
      </c>
      <c r="K105" s="161">
        <f>0.0169*J105</f>
        <v>2.1422460279999997</v>
      </c>
      <c r="L105" s="160">
        <v>1.33</v>
      </c>
      <c r="M105" s="126">
        <v>18.3</v>
      </c>
      <c r="N105" s="126">
        <v>31.6</v>
      </c>
      <c r="O105" s="160">
        <v>0.27</v>
      </c>
      <c r="P105" s="160">
        <v>3.2</v>
      </c>
      <c r="Q105" s="160">
        <f>P105-O105</f>
        <v>2.93</v>
      </c>
      <c r="R105" s="160">
        <v>0</v>
      </c>
      <c r="S105" s="126">
        <v>0.2</v>
      </c>
      <c r="T105" s="161">
        <v>0.034</v>
      </c>
      <c r="U105" s="160">
        <v>20</v>
      </c>
      <c r="V105" s="161">
        <v>0.177</v>
      </c>
      <c r="W105" s="161">
        <v>0.252</v>
      </c>
      <c r="X105" s="161">
        <v>608.7971175</v>
      </c>
      <c r="Y105" s="172">
        <v>49.807636</v>
      </c>
      <c r="Z105" s="83">
        <v>0</v>
      </c>
      <c r="AA105" s="84">
        <v>337.314944502</v>
      </c>
      <c r="AB105" s="126">
        <v>0</v>
      </c>
      <c r="AC105" s="84">
        <v>12</v>
      </c>
      <c r="AD105" s="126">
        <v>0</v>
      </c>
      <c r="AE105" s="84">
        <v>20.1</v>
      </c>
      <c r="AF105" s="85">
        <v>32.030460067599996</v>
      </c>
      <c r="AG105" s="83">
        <v>0.25</v>
      </c>
      <c r="AH105" s="84">
        <v>307.72719873600005</v>
      </c>
      <c r="AI105" s="126">
        <v>0</v>
      </c>
      <c r="AJ105" s="84">
        <v>1.6080443425</v>
      </c>
      <c r="AK105" s="84">
        <v>0.2929078125</v>
      </c>
      <c r="AL105" s="126">
        <v>21.503694923774884</v>
      </c>
      <c r="AM105" s="85">
        <v>0.450950973</v>
      </c>
      <c r="AN105" s="77">
        <v>161.98</v>
      </c>
      <c r="AO105" s="78">
        <v>18.82</v>
      </c>
      <c r="AP105" s="83">
        <v>173.25198972942883</v>
      </c>
      <c r="AQ105" s="84">
        <v>36.782769856307496</v>
      </c>
      <c r="AR105" s="84">
        <v>0</v>
      </c>
      <c r="AS105" s="196">
        <v>205</v>
      </c>
      <c r="AT105" s="83">
        <v>219.88739766604138</v>
      </c>
      <c r="AU105" s="84">
        <v>4168.789959141327</v>
      </c>
      <c r="AV105" s="85">
        <v>5181.875178381208</v>
      </c>
      <c r="AW105" s="84"/>
      <c r="AY105" s="84"/>
    </row>
    <row r="106" spans="1:51" s="96" customFormat="1" ht="12.75">
      <c r="A106" s="140" t="s">
        <v>103</v>
      </c>
      <c r="B106" s="151">
        <v>39157</v>
      </c>
      <c r="C106" s="122">
        <v>76</v>
      </c>
      <c r="D106" s="98">
        <v>0.3333333333333333</v>
      </c>
      <c r="E106" s="123" t="s">
        <v>208</v>
      </c>
      <c r="F106" s="78">
        <v>-0.375216</v>
      </c>
      <c r="G106" s="171">
        <v>2430</v>
      </c>
      <c r="H106" s="160">
        <v>7.23</v>
      </c>
      <c r="I106" s="126">
        <v>-101</v>
      </c>
      <c r="J106" s="126">
        <f>I106+(-0.7443*N106+224.98)</f>
        <v>102.61858999999998</v>
      </c>
      <c r="K106" s="161">
        <f>0.0169*J106</f>
        <v>1.7342541709999995</v>
      </c>
      <c r="L106" s="160">
        <v>1.54</v>
      </c>
      <c r="M106" s="126">
        <v>20.1</v>
      </c>
      <c r="N106" s="126">
        <v>28.7</v>
      </c>
      <c r="O106" s="160">
        <v>0.85</v>
      </c>
      <c r="P106" s="160">
        <v>1.6</v>
      </c>
      <c r="Q106" s="160">
        <f>P106-O106</f>
        <v>0.7500000000000001</v>
      </c>
      <c r="R106" s="160">
        <v>0.01</v>
      </c>
      <c r="S106" s="126">
        <v>0.8</v>
      </c>
      <c r="T106" s="161">
        <v>0.019</v>
      </c>
      <c r="U106" s="160">
        <v>58</v>
      </c>
      <c r="V106" s="161">
        <v>0.097</v>
      </c>
      <c r="W106" s="161">
        <v>0.37</v>
      </c>
      <c r="X106" s="161">
        <v>666.7632675</v>
      </c>
      <c r="Y106" s="172">
        <v>63.459729</v>
      </c>
      <c r="Z106" s="83">
        <v>0</v>
      </c>
      <c r="AA106" s="84">
        <v>378.6112209060001</v>
      </c>
      <c r="AB106" s="126">
        <v>18.619628606</v>
      </c>
      <c r="AC106" s="84">
        <v>15</v>
      </c>
      <c r="AD106" s="126">
        <v>0</v>
      </c>
      <c r="AE106" s="84">
        <v>18</v>
      </c>
      <c r="AF106" s="85">
        <v>27.492683998399997</v>
      </c>
      <c r="AG106" s="83">
        <v>0.25</v>
      </c>
      <c r="AH106" s="84">
        <v>320.70209335199996</v>
      </c>
      <c r="AI106" s="126">
        <v>0</v>
      </c>
      <c r="AJ106" s="84">
        <v>1.8041684681999999</v>
      </c>
      <c r="AK106" s="84">
        <v>0</v>
      </c>
      <c r="AL106" s="126">
        <v>19.849671646</v>
      </c>
      <c r="AM106" s="85">
        <v>0.3345756218</v>
      </c>
      <c r="AN106" s="77">
        <v>142.12</v>
      </c>
      <c r="AO106" s="78">
        <v>14.52</v>
      </c>
      <c r="AP106" s="83">
        <v>154.69614404845828</v>
      </c>
      <c r="AQ106" s="84">
        <v>56.99535724657624</v>
      </c>
      <c r="AR106" s="84">
        <v>0.2878977200730519</v>
      </c>
      <c r="AS106" s="196">
        <v>205</v>
      </c>
      <c r="AT106" s="83">
        <v>222.53208836129042</v>
      </c>
      <c r="AU106" s="84">
        <v>4518.360099390593</v>
      </c>
      <c r="AV106" s="85">
        <v>5520.567150431156</v>
      </c>
      <c r="AW106" s="84"/>
      <c r="AY106" s="84"/>
    </row>
    <row r="107" spans="1:51" s="96" customFormat="1" ht="12.75">
      <c r="A107" s="140" t="s">
        <v>104</v>
      </c>
      <c r="B107" s="151">
        <v>39166</v>
      </c>
      <c r="C107" s="122">
        <v>85</v>
      </c>
      <c r="D107" s="98">
        <v>0.4583333333333333</v>
      </c>
      <c r="E107" s="123" t="s">
        <v>208</v>
      </c>
      <c r="F107" s="78">
        <v>1.37753</v>
      </c>
      <c r="G107" s="171">
        <v>3381</v>
      </c>
      <c r="H107" s="160">
        <v>7.27</v>
      </c>
      <c r="I107" s="126">
        <v>-94.3</v>
      </c>
      <c r="J107" s="126">
        <f>I107+(-0.7443*N107+224.98)</f>
        <v>104.85278999999998</v>
      </c>
      <c r="K107" s="161">
        <f>0.0169*J107</f>
        <v>1.7720121509999995</v>
      </c>
      <c r="L107" s="160">
        <v>1.24</v>
      </c>
      <c r="M107" s="126">
        <v>17.9</v>
      </c>
      <c r="N107" s="126">
        <v>34.7</v>
      </c>
      <c r="O107" s="160">
        <v>0.45</v>
      </c>
      <c r="P107" s="160">
        <v>1.06</v>
      </c>
      <c r="Q107" s="160">
        <f>P107-O107</f>
        <v>0.6100000000000001</v>
      </c>
      <c r="R107" s="160">
        <v>0.01</v>
      </c>
      <c r="S107" s="126">
        <v>2.1</v>
      </c>
      <c r="T107" s="161">
        <v>0.066</v>
      </c>
      <c r="U107" s="160">
        <v>22</v>
      </c>
      <c r="V107" s="161">
        <v>0.094</v>
      </c>
      <c r="W107" s="161">
        <v>0.228</v>
      </c>
      <c r="X107" s="161">
        <v>845.69562</v>
      </c>
      <c r="Y107" s="172">
        <v>65.710074</v>
      </c>
      <c r="Z107" s="83">
        <v>0</v>
      </c>
      <c r="AA107" s="84">
        <v>526.321969996</v>
      </c>
      <c r="AB107" s="126">
        <v>20.140354406</v>
      </c>
      <c r="AC107" s="84">
        <v>14.8</v>
      </c>
      <c r="AD107" s="126">
        <v>0</v>
      </c>
      <c r="AE107" s="84">
        <v>24.4</v>
      </c>
      <c r="AF107" s="85">
        <v>55.493642703999996</v>
      </c>
      <c r="AG107" s="83">
        <v>0.25</v>
      </c>
      <c r="AH107" s="84">
        <v>503.19694557</v>
      </c>
      <c r="AI107" s="126">
        <v>0</v>
      </c>
      <c r="AJ107" s="84">
        <v>2.8748886963999998</v>
      </c>
      <c r="AK107" s="84">
        <v>0.093869625</v>
      </c>
      <c r="AL107" s="126">
        <v>16.423032864</v>
      </c>
      <c r="AM107" s="85">
        <v>0.2241089684</v>
      </c>
      <c r="AN107" s="77">
        <v>177.32</v>
      </c>
      <c r="AO107" s="78">
        <v>21.51</v>
      </c>
      <c r="AP107" s="83">
        <v>149.58152484764886</v>
      </c>
      <c r="AQ107" s="84">
        <v>58.44127172319105</v>
      </c>
      <c r="AR107" s="84">
        <v>0.29426156534541137</v>
      </c>
      <c r="AS107" s="196">
        <v>207</v>
      </c>
      <c r="AT107" s="83">
        <v>220.84883211809677</v>
      </c>
      <c r="AU107" s="84">
        <v>4547.1123213391365</v>
      </c>
      <c r="AV107" s="85">
        <v>5712.451497322069</v>
      </c>
      <c r="AW107" s="84"/>
      <c r="AY107" s="84"/>
    </row>
    <row r="108" spans="1:51" s="96" customFormat="1" ht="12.75">
      <c r="A108" s="140" t="s">
        <v>105</v>
      </c>
      <c r="B108" s="151">
        <v>39175</v>
      </c>
      <c r="C108" s="122">
        <v>94</v>
      </c>
      <c r="D108" s="98">
        <v>0.5</v>
      </c>
      <c r="E108" s="123" t="s">
        <v>208</v>
      </c>
      <c r="F108" s="78">
        <v>2.69633</v>
      </c>
      <c r="G108" s="171">
        <v>2540</v>
      </c>
      <c r="H108" s="160">
        <v>7.35</v>
      </c>
      <c r="I108" s="126">
        <v>-105.8</v>
      </c>
      <c r="J108" s="126">
        <f>I108+(-0.7443*N108+224.98)</f>
        <v>91.71533000000001</v>
      </c>
      <c r="K108" s="161">
        <f>0.0169*J108</f>
        <v>1.549989077</v>
      </c>
      <c r="L108" s="160">
        <v>1.99</v>
      </c>
      <c r="M108" s="126">
        <v>30</v>
      </c>
      <c r="N108" s="126">
        <v>36.9</v>
      </c>
      <c r="O108" s="160">
        <v>0.02</v>
      </c>
      <c r="P108" s="160">
        <v>0.64</v>
      </c>
      <c r="Q108" s="160">
        <f>P108-O108</f>
        <v>0.62</v>
      </c>
      <c r="R108" s="160">
        <v>0</v>
      </c>
      <c r="S108" s="126">
        <v>0.9</v>
      </c>
      <c r="T108" s="161">
        <v>0.056</v>
      </c>
      <c r="U108" s="160">
        <v>8</v>
      </c>
      <c r="V108" s="161">
        <v>0.118</v>
      </c>
      <c r="W108" s="161">
        <v>0.149</v>
      </c>
      <c r="X108" s="161">
        <v>665.390385</v>
      </c>
      <c r="Y108" s="172">
        <v>69.910718</v>
      </c>
      <c r="Z108" s="83">
        <v>0</v>
      </c>
      <c r="AA108" s="84">
        <v>389.87960393000003</v>
      </c>
      <c r="AB108" s="126">
        <v>0</v>
      </c>
      <c r="AC108" s="84">
        <v>12.2</v>
      </c>
      <c r="AD108" s="126">
        <v>0</v>
      </c>
      <c r="AE108" s="84">
        <v>19.5</v>
      </c>
      <c r="AF108" s="85">
        <v>35</v>
      </c>
      <c r="AG108" s="83">
        <v>0.26</v>
      </c>
      <c r="AH108" s="84">
        <v>315.199959048</v>
      </c>
      <c r="AI108" s="126">
        <v>0</v>
      </c>
      <c r="AJ108" s="84">
        <v>1.3553702617</v>
      </c>
      <c r="AK108" s="84">
        <v>1.3868426012</v>
      </c>
      <c r="AL108" s="126">
        <v>18.137726208</v>
      </c>
      <c r="AM108" s="85">
        <v>0</v>
      </c>
      <c r="AN108" s="77">
        <v>137.81</v>
      </c>
      <c r="AO108" s="78">
        <v>18.36</v>
      </c>
      <c r="AP108" s="83">
        <v>144.0785055494071</v>
      </c>
      <c r="AQ108" s="84">
        <v>63.20783715376234</v>
      </c>
      <c r="AR108" s="84">
        <v>0.4370299991891587</v>
      </c>
      <c r="AS108" s="196">
        <v>222</v>
      </c>
      <c r="AT108" s="83">
        <v>218.99440793310671</v>
      </c>
      <c r="AU108" s="84">
        <v>4262.212095786575</v>
      </c>
      <c r="AV108" s="85">
        <v>5733.989432447058</v>
      </c>
      <c r="AW108" s="84"/>
      <c r="AY108" s="84"/>
    </row>
    <row r="109" spans="1:51" s="96" customFormat="1" ht="12.75">
      <c r="A109" s="140" t="s">
        <v>106</v>
      </c>
      <c r="B109" s="151">
        <v>39182</v>
      </c>
      <c r="C109" s="122">
        <v>101</v>
      </c>
      <c r="D109" s="98">
        <v>0.3333333333333333</v>
      </c>
      <c r="E109" s="123" t="s">
        <v>208</v>
      </c>
      <c r="F109" s="78">
        <v>1.40977</v>
      </c>
      <c r="G109" s="171">
        <v>3006</v>
      </c>
      <c r="H109" s="160">
        <v>7.23</v>
      </c>
      <c r="I109" s="126">
        <v>-110.7</v>
      </c>
      <c r="J109" s="126">
        <f>I109+(-0.7443*N109+224.98)</f>
        <v>90.38796999999998</v>
      </c>
      <c r="K109" s="161">
        <f>0.0169*J109</f>
        <v>1.5275566929999995</v>
      </c>
      <c r="L109" s="160">
        <v>1.98</v>
      </c>
      <c r="M109" s="126">
        <v>27.5</v>
      </c>
      <c r="N109" s="126">
        <v>32.1</v>
      </c>
      <c r="O109" s="160">
        <v>0.5</v>
      </c>
      <c r="P109" s="160">
        <v>5.8</v>
      </c>
      <c r="Q109" s="160">
        <f>P109-O109</f>
        <v>5.3</v>
      </c>
      <c r="R109" s="160">
        <v>0.02</v>
      </c>
      <c r="S109" s="126">
        <v>0.7</v>
      </c>
      <c r="T109" s="161">
        <v>0.023</v>
      </c>
      <c r="U109" s="160">
        <v>28</v>
      </c>
      <c r="V109" s="161">
        <v>0.085</v>
      </c>
      <c r="W109" s="161">
        <v>0.171</v>
      </c>
      <c r="X109" s="161">
        <v>738.3057000000001</v>
      </c>
      <c r="Y109" s="172">
        <v>65.860097</v>
      </c>
      <c r="Z109" s="83">
        <v>0</v>
      </c>
      <c r="AA109" s="84">
        <v>391.785463562</v>
      </c>
      <c r="AB109" s="126">
        <v>0</v>
      </c>
      <c r="AC109" s="84">
        <v>13.9</v>
      </c>
      <c r="AD109" s="126">
        <v>0</v>
      </c>
      <c r="AE109" s="84">
        <v>20.9</v>
      </c>
      <c r="AF109" s="85">
        <v>36.2</v>
      </c>
      <c r="AG109" s="83">
        <v>0.27</v>
      </c>
      <c r="AH109" s="84">
        <v>342.151867719</v>
      </c>
      <c r="AI109" s="126">
        <v>0</v>
      </c>
      <c r="AJ109" s="84">
        <v>1.7587202795999999</v>
      </c>
      <c r="AK109" s="84">
        <v>0.783134625</v>
      </c>
      <c r="AL109" s="126">
        <v>15.947252568</v>
      </c>
      <c r="AM109" s="85">
        <v>0.279205292</v>
      </c>
      <c r="AN109" s="77">
        <v>143.34</v>
      </c>
      <c r="AO109" s="78">
        <v>19.08</v>
      </c>
      <c r="AP109" s="83">
        <v>186.53322465060762</v>
      </c>
      <c r="AQ109" s="84">
        <v>45.7769445072391</v>
      </c>
      <c r="AR109" s="84">
        <v>0</v>
      </c>
      <c r="AS109" s="196">
        <v>222</v>
      </c>
      <c r="AT109" s="83">
        <v>240.14086881349849</v>
      </c>
      <c r="AU109" s="84">
        <v>4412.3691876070025</v>
      </c>
      <c r="AV109" s="85">
        <v>5398.668825566268</v>
      </c>
      <c r="AW109" s="84"/>
      <c r="AY109" s="84"/>
    </row>
    <row r="110" spans="1:51" s="96" customFormat="1" ht="12.75">
      <c r="A110" s="140" t="s">
        <v>107</v>
      </c>
      <c r="B110" s="151">
        <v>39188</v>
      </c>
      <c r="C110" s="122">
        <v>107</v>
      </c>
      <c r="D110" s="98">
        <v>0.5625</v>
      </c>
      <c r="E110" s="123" t="s">
        <v>208</v>
      </c>
      <c r="F110" s="78">
        <v>-4.93025</v>
      </c>
      <c r="G110" s="171">
        <v>3840</v>
      </c>
      <c r="H110" s="160">
        <v>7.3</v>
      </c>
      <c r="I110" s="126">
        <v>-72</v>
      </c>
      <c r="J110" s="126">
        <f>I110+(-0.7443*N110+224.98)</f>
        <v>125.4409</v>
      </c>
      <c r="K110" s="161">
        <f>0.0169*J110</f>
        <v>2.11995121</v>
      </c>
      <c r="L110" s="160">
        <v>1.88</v>
      </c>
      <c r="M110" s="126">
        <v>28.4</v>
      </c>
      <c r="N110" s="126">
        <v>37</v>
      </c>
      <c r="O110" s="160">
        <v>0.28</v>
      </c>
      <c r="P110" s="160">
        <v>3.6</v>
      </c>
      <c r="Q110" s="160">
        <f>P110-O110</f>
        <v>3.3200000000000003</v>
      </c>
      <c r="R110" s="160">
        <v>0.03</v>
      </c>
      <c r="S110" s="126">
        <v>0.7</v>
      </c>
      <c r="T110" s="161">
        <v>0.058</v>
      </c>
      <c r="U110" s="160">
        <v>24</v>
      </c>
      <c r="V110" s="161">
        <v>0.168</v>
      </c>
      <c r="W110" s="161">
        <v>0.158</v>
      </c>
      <c r="X110" s="161">
        <v>862.4752950000001</v>
      </c>
      <c r="Y110" s="172">
        <v>98.71513399999999</v>
      </c>
      <c r="Z110" s="83">
        <v>0</v>
      </c>
      <c r="AA110" s="84">
        <v>523.4911370120001</v>
      </c>
      <c r="AB110" s="126">
        <v>24.614144869999997</v>
      </c>
      <c r="AC110" s="84">
        <v>16.7</v>
      </c>
      <c r="AD110" s="126">
        <v>0</v>
      </c>
      <c r="AE110" s="84">
        <v>26.7</v>
      </c>
      <c r="AF110" s="85">
        <v>24.7575067921</v>
      </c>
      <c r="AG110" s="83">
        <v>0.26</v>
      </c>
      <c r="AH110" s="84">
        <v>548.502534072</v>
      </c>
      <c r="AI110" s="126">
        <v>0</v>
      </c>
      <c r="AJ110" s="84">
        <v>2.423335658999999</v>
      </c>
      <c r="AK110" s="84">
        <v>0.206044125</v>
      </c>
      <c r="AL110" s="126">
        <v>21.413033880999997</v>
      </c>
      <c r="AM110" s="85">
        <v>0.39730899</v>
      </c>
      <c r="AN110" s="77">
        <v>172.97</v>
      </c>
      <c r="AO110" s="78">
        <v>27.51</v>
      </c>
      <c r="AP110" s="83">
        <v>142.8857332427401</v>
      </c>
      <c r="AQ110" s="84">
        <v>43.40359836693498</v>
      </c>
      <c r="AR110" s="84">
        <v>0.32291403108073835</v>
      </c>
      <c r="AS110" s="196">
        <v>213</v>
      </c>
      <c r="AT110" s="83">
        <v>192.1360234595422</v>
      </c>
      <c r="AU110" s="84">
        <v>3795.5075636525803</v>
      </c>
      <c r="AV110" s="85">
        <v>5685.561910992152</v>
      </c>
      <c r="AW110" s="84"/>
      <c r="AY110" s="84"/>
    </row>
    <row r="111" spans="1:51" s="96" customFormat="1" ht="12.75">
      <c r="A111" s="140" t="s">
        <v>108</v>
      </c>
      <c r="B111" s="151">
        <v>39196</v>
      </c>
      <c r="C111" s="122">
        <v>115</v>
      </c>
      <c r="D111" s="98">
        <v>0.6666666666666666</v>
      </c>
      <c r="E111" s="123" t="s">
        <v>208</v>
      </c>
      <c r="F111" s="78">
        <v>-2.90422</v>
      </c>
      <c r="G111" s="171">
        <v>1896</v>
      </c>
      <c r="H111" s="160">
        <v>7.27</v>
      </c>
      <c r="I111" s="126">
        <v>-95.5</v>
      </c>
      <c r="J111" s="126">
        <f>I111+(-0.7443*N111+224.98)</f>
        <v>105.21581999999998</v>
      </c>
      <c r="K111" s="161">
        <f>0.0169*J111</f>
        <v>1.7781473579999996</v>
      </c>
      <c r="L111" s="160">
        <v>1.91</v>
      </c>
      <c r="M111" s="126">
        <v>27</v>
      </c>
      <c r="N111" s="126">
        <v>32.6</v>
      </c>
      <c r="O111" s="160">
        <v>0.92</v>
      </c>
      <c r="P111" s="160">
        <v>1.51</v>
      </c>
      <c r="Q111" s="160">
        <f>P111-O111</f>
        <v>0.59</v>
      </c>
      <c r="R111" s="160">
        <v>0.02</v>
      </c>
      <c r="S111" s="126">
        <v>0.5</v>
      </c>
      <c r="T111" s="161">
        <v>0.013</v>
      </c>
      <c r="U111" s="160">
        <v>22</v>
      </c>
      <c r="V111" s="161">
        <v>0.104</v>
      </c>
      <c r="W111" s="161">
        <v>0.19</v>
      </c>
      <c r="X111" s="161">
        <v>676.06836</v>
      </c>
      <c r="Y111" s="172">
        <v>67.810396</v>
      </c>
      <c r="Z111" s="83">
        <v>0</v>
      </c>
      <c r="AA111" s="84">
        <v>265.506115674</v>
      </c>
      <c r="AB111" s="126">
        <v>11.514394382000003</v>
      </c>
      <c r="AC111" s="84">
        <v>10.4</v>
      </c>
      <c r="AD111" s="126">
        <v>0</v>
      </c>
      <c r="AE111" s="84">
        <v>14.9</v>
      </c>
      <c r="AF111" s="85">
        <v>38.6879719</v>
      </c>
      <c r="AG111" s="83">
        <v>0.26</v>
      </c>
      <c r="AH111" s="84">
        <v>226.960529692</v>
      </c>
      <c r="AI111" s="126">
        <v>0</v>
      </c>
      <c r="AJ111" s="84">
        <v>1.6405528644999998</v>
      </c>
      <c r="AK111" s="84">
        <v>0</v>
      </c>
      <c r="AL111" s="126">
        <v>24.934082861999997</v>
      </c>
      <c r="AM111" s="85">
        <v>0.4820260864</v>
      </c>
      <c r="AN111" s="77">
        <v>128.12</v>
      </c>
      <c r="AO111" s="78">
        <v>14.94</v>
      </c>
      <c r="AP111" s="83">
        <v>164.0637498961448</v>
      </c>
      <c r="AQ111" s="84">
        <v>44.898140724637194</v>
      </c>
      <c r="AR111" s="84">
        <v>0.35461717573081575</v>
      </c>
      <c r="AS111" s="196">
        <v>226</v>
      </c>
      <c r="AT111" s="83">
        <v>222.1634736112405</v>
      </c>
      <c r="AU111" s="84">
        <v>4359.018601410223</v>
      </c>
      <c r="AV111" s="85">
        <v>5876.847537375591</v>
      </c>
      <c r="AW111" s="84"/>
      <c r="AY111" s="84"/>
    </row>
    <row r="112" spans="1:51" s="96" customFormat="1" ht="12.75">
      <c r="A112" s="140" t="s">
        <v>109</v>
      </c>
      <c r="B112" s="151">
        <v>39202</v>
      </c>
      <c r="C112" s="122">
        <v>121</v>
      </c>
      <c r="D112" s="98">
        <v>0.4375</v>
      </c>
      <c r="E112" s="123" t="s">
        <v>208</v>
      </c>
      <c r="F112" s="78">
        <v>4.35315</v>
      </c>
      <c r="G112" s="171">
        <v>2964</v>
      </c>
      <c r="H112" s="160">
        <v>7.24</v>
      </c>
      <c r="I112" s="126">
        <v>-93</v>
      </c>
      <c r="J112" s="126">
        <f>I112+(-0.7443*N112+224.98)</f>
        <v>105.03634</v>
      </c>
      <c r="K112" s="161">
        <f>0.0169*J112</f>
        <v>1.7751141459999997</v>
      </c>
      <c r="L112" s="160">
        <v>1.04</v>
      </c>
      <c r="M112" s="126">
        <v>15.4</v>
      </c>
      <c r="N112" s="126">
        <v>36.2</v>
      </c>
      <c r="O112" s="160">
        <v>0.78</v>
      </c>
      <c r="P112" s="160">
        <v>3.12</v>
      </c>
      <c r="Q112" s="160">
        <f>P112-O112</f>
        <v>2.34</v>
      </c>
      <c r="R112" s="160">
        <v>0.02</v>
      </c>
      <c r="S112" s="126">
        <v>1.2</v>
      </c>
      <c r="T112" s="161">
        <v>0.032</v>
      </c>
      <c r="U112" s="160">
        <v>56</v>
      </c>
      <c r="V112" s="161">
        <v>0.092</v>
      </c>
      <c r="W112" s="161">
        <v>0.154</v>
      </c>
      <c r="X112" s="161">
        <v>789.8650650000001</v>
      </c>
      <c r="Y112" s="172">
        <v>123.918998</v>
      </c>
      <c r="Z112" s="83">
        <v>0</v>
      </c>
      <c r="AA112" s="84">
        <v>438.651944916</v>
      </c>
      <c r="AB112" s="126">
        <v>4.140806666</v>
      </c>
      <c r="AC112" s="84">
        <v>15.6</v>
      </c>
      <c r="AD112" s="126">
        <v>0</v>
      </c>
      <c r="AE112" s="84">
        <v>22.7</v>
      </c>
      <c r="AF112" s="85">
        <v>38.7</v>
      </c>
      <c r="AG112" s="83">
        <v>0.31</v>
      </c>
      <c r="AH112" s="84">
        <v>408.12364706480076</v>
      </c>
      <c r="AI112" s="126">
        <v>0</v>
      </c>
      <c r="AJ112" s="84">
        <v>2.3281612233</v>
      </c>
      <c r="AK112" s="84">
        <v>0.42398343749999995</v>
      </c>
      <c r="AL112" s="126">
        <v>13.270988403</v>
      </c>
      <c r="AM112" s="85">
        <v>0.3773416664</v>
      </c>
      <c r="AN112" s="77">
        <v>131.13770279999997</v>
      </c>
      <c r="AO112" s="78">
        <v>24.67</v>
      </c>
      <c r="AP112" s="83">
        <v>148.77223828092218</v>
      </c>
      <c r="AQ112" s="84">
        <v>35.010556396867365</v>
      </c>
      <c r="AR112" s="84">
        <v>0</v>
      </c>
      <c r="AS112" s="196">
        <v>217</v>
      </c>
      <c r="AT112" s="83">
        <v>193.40466280532468</v>
      </c>
      <c r="AU112" s="84">
        <v>3711.814429364463</v>
      </c>
      <c r="AV112" s="85">
        <v>5623.905490268811</v>
      </c>
      <c r="AW112" s="84"/>
      <c r="AY112" s="84"/>
    </row>
    <row r="113" spans="1:51" s="96" customFormat="1" ht="12.75">
      <c r="A113" s="140" t="s">
        <v>110</v>
      </c>
      <c r="B113" s="151">
        <v>39217</v>
      </c>
      <c r="C113" s="122">
        <v>136</v>
      </c>
      <c r="D113" s="98">
        <v>0.3333333333333333</v>
      </c>
      <c r="E113" s="123" t="s">
        <v>208</v>
      </c>
      <c r="F113" s="78">
        <v>6.89372</v>
      </c>
      <c r="G113" s="171">
        <v>3283</v>
      </c>
      <c r="H113" s="160">
        <v>7.17</v>
      </c>
      <c r="I113" s="126">
        <v>-27.4</v>
      </c>
      <c r="J113" s="126">
        <f>I113+(-0.7443*N113+224.98)</f>
        <v>173.98568999999998</v>
      </c>
      <c r="K113" s="161">
        <f>0.0169*J113</f>
        <v>2.9403581609999994</v>
      </c>
      <c r="L113" s="160">
        <v>1.47</v>
      </c>
      <c r="M113" s="126">
        <v>20.4</v>
      </c>
      <c r="N113" s="126">
        <v>31.7</v>
      </c>
      <c r="O113" s="160">
        <v>0.95</v>
      </c>
      <c r="P113" s="160">
        <v>1.36</v>
      </c>
      <c r="Q113" s="160">
        <f>P113-O113</f>
        <v>0.41000000000000014</v>
      </c>
      <c r="R113" s="160">
        <v>0.07</v>
      </c>
      <c r="S113" s="126">
        <v>1.1</v>
      </c>
      <c r="T113" s="161">
        <v>0.009</v>
      </c>
      <c r="U113" s="160">
        <v>44</v>
      </c>
      <c r="V113" s="161">
        <v>0.089</v>
      </c>
      <c r="W113" s="161">
        <v>0.68</v>
      </c>
      <c r="X113" s="161">
        <v>840.20409</v>
      </c>
      <c r="Y113" s="172">
        <v>116.267825</v>
      </c>
      <c r="Z113" s="83">
        <v>0</v>
      </c>
      <c r="AA113" s="84">
        <v>526.3114863220001</v>
      </c>
      <c r="AB113" s="126">
        <v>9.61441133</v>
      </c>
      <c r="AC113" s="84">
        <v>16.4</v>
      </c>
      <c r="AD113" s="126">
        <v>0</v>
      </c>
      <c r="AE113" s="84">
        <v>26.4</v>
      </c>
      <c r="AF113" s="85">
        <v>57.147960054</v>
      </c>
      <c r="AG113" s="83">
        <v>0.31</v>
      </c>
      <c r="AH113" s="84">
        <v>521.06340006</v>
      </c>
      <c r="AI113" s="126">
        <v>0</v>
      </c>
      <c r="AJ113" s="84">
        <v>2.7223854829</v>
      </c>
      <c r="AK113" s="84">
        <v>0.47362125</v>
      </c>
      <c r="AL113" s="126">
        <v>17.3424037</v>
      </c>
      <c r="AM113" s="85">
        <v>0</v>
      </c>
      <c r="AN113" s="77">
        <v>140.52595095999996</v>
      </c>
      <c r="AO113" s="78">
        <v>27.66</v>
      </c>
      <c r="AP113" s="83">
        <v>221.66085582832264</v>
      </c>
      <c r="AQ113" s="84">
        <v>49.94821707190913</v>
      </c>
      <c r="AR113" s="84">
        <v>0</v>
      </c>
      <c r="AS113" s="85">
        <v>234</v>
      </c>
      <c r="AT113" s="83">
        <v>326.7008739124328</v>
      </c>
      <c r="AU113" s="84">
        <v>5502.806051131323</v>
      </c>
      <c r="AV113" s="85">
        <v>6136.88080891552</v>
      </c>
      <c r="AW113" s="84"/>
      <c r="AY113" s="84"/>
    </row>
    <row r="114" spans="1:51" s="96" customFormat="1" ht="12.75">
      <c r="A114" s="140" t="s">
        <v>111</v>
      </c>
      <c r="B114" s="151">
        <v>39223</v>
      </c>
      <c r="C114" s="122">
        <v>142</v>
      </c>
      <c r="D114" s="98">
        <v>0.625</v>
      </c>
      <c r="E114" s="123" t="s">
        <v>208</v>
      </c>
      <c r="F114" s="78">
        <v>15.3766</v>
      </c>
      <c r="G114" s="171">
        <v>3168</v>
      </c>
      <c r="H114" s="160">
        <v>7.15</v>
      </c>
      <c r="I114" s="126">
        <v>-13.2</v>
      </c>
      <c r="J114" s="126">
        <f>I114+(-0.7443*N114+224.98)</f>
        <v>188.33455</v>
      </c>
      <c r="K114" s="161">
        <f>0.0169*J114</f>
        <v>3.1828538949999996</v>
      </c>
      <c r="L114" s="160">
        <v>2.25</v>
      </c>
      <c r="M114" s="126">
        <v>31.3</v>
      </c>
      <c r="N114" s="126">
        <v>31.5</v>
      </c>
      <c r="O114" s="160">
        <v>1.56</v>
      </c>
      <c r="P114" s="160">
        <v>2.15</v>
      </c>
      <c r="Q114" s="160">
        <f>P114-O114</f>
        <v>0.5899999999999999</v>
      </c>
      <c r="R114" s="160">
        <v>0.03</v>
      </c>
      <c r="S114" s="126">
        <v>1.3</v>
      </c>
      <c r="T114" s="161">
        <v>0.021</v>
      </c>
      <c r="U114" s="160">
        <v>35</v>
      </c>
      <c r="V114" s="161">
        <v>0.106</v>
      </c>
      <c r="W114" s="161">
        <v>0.444</v>
      </c>
      <c r="X114" s="161">
        <v>849.051555</v>
      </c>
      <c r="Y114" s="172">
        <v>94.064421</v>
      </c>
      <c r="Z114" s="83">
        <v>0</v>
      </c>
      <c r="AA114" s="124">
        <v>318.763241042</v>
      </c>
      <c r="AB114" s="126">
        <v>13.374048794</v>
      </c>
      <c r="AC114" s="84">
        <v>15.9</v>
      </c>
      <c r="AD114" s="126">
        <v>0</v>
      </c>
      <c r="AE114" s="84">
        <v>25.5</v>
      </c>
      <c r="AF114" s="85">
        <v>50.013841453999994</v>
      </c>
      <c r="AG114" s="83">
        <v>0.31</v>
      </c>
      <c r="AH114" s="84">
        <v>364.227519015</v>
      </c>
      <c r="AI114" s="126">
        <v>0</v>
      </c>
      <c r="AJ114" s="84">
        <v>2.6963574179</v>
      </c>
      <c r="AK114" s="84">
        <v>0.1657276875</v>
      </c>
      <c r="AL114" s="126">
        <v>14.495376805</v>
      </c>
      <c r="AM114" s="85">
        <v>1.4741041754</v>
      </c>
      <c r="AN114" s="77">
        <v>137.92788008</v>
      </c>
      <c r="AO114" s="78">
        <v>26.11</v>
      </c>
      <c r="AP114" s="83">
        <v>250.8465420801122</v>
      </c>
      <c r="AQ114" s="84">
        <v>36.54409293622971</v>
      </c>
      <c r="AR114" s="84">
        <v>0</v>
      </c>
      <c r="AS114" s="85">
        <v>237</v>
      </c>
      <c r="AT114" s="83">
        <v>339.28397962239103</v>
      </c>
      <c r="AU114" s="84">
        <v>5821.2682410460275</v>
      </c>
      <c r="AV114" s="85">
        <v>6259.702302463385</v>
      </c>
      <c r="AW114" s="84"/>
      <c r="AY114" s="84"/>
    </row>
    <row r="115" spans="1:51" s="96" customFormat="1" ht="12.75">
      <c r="A115" s="140" t="s">
        <v>112</v>
      </c>
      <c r="B115" s="151">
        <v>39230</v>
      </c>
      <c r="C115" s="122">
        <v>149</v>
      </c>
      <c r="D115" s="98">
        <v>0.7083333333333334</v>
      </c>
      <c r="E115" s="123" t="s">
        <v>217</v>
      </c>
      <c r="F115" s="78">
        <v>-3.4381</v>
      </c>
      <c r="G115" s="171">
        <v>2705</v>
      </c>
      <c r="H115" s="160">
        <v>7.23</v>
      </c>
      <c r="I115" s="126">
        <v>-44.5</v>
      </c>
      <c r="J115" s="126">
        <f>I115+(-0.7443*N115+224.98)</f>
        <v>157.4067</v>
      </c>
      <c r="K115" s="161">
        <f>0.0169*J115</f>
        <v>2.66017323</v>
      </c>
      <c r="L115" s="160">
        <v>1.96</v>
      </c>
      <c r="M115" s="126">
        <v>27</v>
      </c>
      <c r="N115" s="126">
        <v>31</v>
      </c>
      <c r="O115" s="160">
        <v>0.95</v>
      </c>
      <c r="P115" s="160">
        <v>1.52</v>
      </c>
      <c r="Q115" s="160">
        <f>P115-O115</f>
        <v>0.5700000000000001</v>
      </c>
      <c r="R115" s="160">
        <v>0</v>
      </c>
      <c r="S115" s="126">
        <v>0.9</v>
      </c>
      <c r="T115" s="161">
        <v>0.014</v>
      </c>
      <c r="U115" s="160">
        <v>44</v>
      </c>
      <c r="V115" s="161">
        <v>0.098</v>
      </c>
      <c r="W115" s="161">
        <v>0.699</v>
      </c>
      <c r="X115" s="161">
        <v>871.32276</v>
      </c>
      <c r="Y115" s="172">
        <v>99.165203</v>
      </c>
      <c r="Z115" s="83">
        <v>0</v>
      </c>
      <c r="AA115" s="84">
        <v>328.32718233</v>
      </c>
      <c r="AB115" s="126">
        <v>17.416826918</v>
      </c>
      <c r="AC115" s="84">
        <v>11.1</v>
      </c>
      <c r="AD115" s="126">
        <v>0</v>
      </c>
      <c r="AE115" s="84">
        <v>18.3</v>
      </c>
      <c r="AF115" s="85">
        <v>30.1544098509</v>
      </c>
      <c r="AG115" s="83">
        <v>0.32</v>
      </c>
      <c r="AH115" s="84">
        <v>329.0916538969458</v>
      </c>
      <c r="AI115" s="126">
        <v>0</v>
      </c>
      <c r="AJ115" s="84">
        <v>2.7952328693</v>
      </c>
      <c r="AK115" s="84">
        <v>1.5145870383</v>
      </c>
      <c r="AL115" s="126">
        <v>12.933644638669524</v>
      </c>
      <c r="AM115" s="85">
        <v>0</v>
      </c>
      <c r="AN115" s="77">
        <v>127.92375456</v>
      </c>
      <c r="AO115" s="78">
        <v>23.3</v>
      </c>
      <c r="AP115" s="83">
        <v>248.62638792937105</v>
      </c>
      <c r="AQ115" s="84">
        <v>31.1621694525792</v>
      </c>
      <c r="AR115" s="84">
        <v>1.101753188538659</v>
      </c>
      <c r="AS115" s="85">
        <v>234</v>
      </c>
      <c r="AT115" s="83">
        <v>352.89505602598</v>
      </c>
      <c r="AU115" s="84">
        <v>5432.820834412587</v>
      </c>
      <c r="AV115" s="85">
        <v>5789.266569163319</v>
      </c>
      <c r="AW115" s="84"/>
      <c r="AY115" s="84"/>
    </row>
    <row r="116" spans="1:51" s="96" customFormat="1" ht="12.75">
      <c r="A116" s="140" t="s">
        <v>113</v>
      </c>
      <c r="B116" s="151">
        <v>39244</v>
      </c>
      <c r="C116" s="122">
        <v>163</v>
      </c>
      <c r="D116" s="98">
        <v>0.3125</v>
      </c>
      <c r="E116" s="101" t="s">
        <v>218</v>
      </c>
      <c r="F116" s="78">
        <v>-0.0645994</v>
      </c>
      <c r="G116" s="171">
        <v>1956</v>
      </c>
      <c r="H116" s="160">
        <v>7.15</v>
      </c>
      <c r="I116" s="126">
        <v>91.2</v>
      </c>
      <c r="J116" s="126">
        <f>I116+(-0.7443*N116+224.98)</f>
        <v>295.04188</v>
      </c>
      <c r="K116" s="161">
        <f>0.0169*J116</f>
        <v>4.986207771999999</v>
      </c>
      <c r="L116" s="160">
        <v>2.62</v>
      </c>
      <c r="M116" s="126">
        <v>34.5</v>
      </c>
      <c r="N116" s="126">
        <v>28.4</v>
      </c>
      <c r="O116" s="160">
        <v>0.82</v>
      </c>
      <c r="P116" s="160">
        <v>1.45</v>
      </c>
      <c r="Q116" s="160">
        <f>P116-O116</f>
        <v>0.63</v>
      </c>
      <c r="R116" s="160">
        <v>0.01</v>
      </c>
      <c r="S116" s="126">
        <v>0.8</v>
      </c>
      <c r="T116" s="161">
        <v>0.011</v>
      </c>
      <c r="U116" s="160">
        <v>35</v>
      </c>
      <c r="V116" s="161">
        <v>0.124</v>
      </c>
      <c r="W116" s="161">
        <v>0.216</v>
      </c>
      <c r="X116" s="161">
        <v>672.712425</v>
      </c>
      <c r="Y116" s="172">
        <v>106.36630699999999</v>
      </c>
      <c r="Z116" s="83">
        <v>0</v>
      </c>
      <c r="AA116" s="84">
        <v>332.81178476200006</v>
      </c>
      <c r="AB116" s="126">
        <v>0</v>
      </c>
      <c r="AC116" s="84">
        <v>12.6</v>
      </c>
      <c r="AD116" s="126">
        <v>0</v>
      </c>
      <c r="AE116" s="84">
        <v>18.7</v>
      </c>
      <c r="AF116" s="85">
        <v>29.785821918</v>
      </c>
      <c r="AG116" s="83">
        <v>0.2</v>
      </c>
      <c r="AH116" s="84">
        <v>299.9395755981482</v>
      </c>
      <c r="AI116" s="126">
        <v>0</v>
      </c>
      <c r="AJ116" s="84">
        <v>2.5786408573</v>
      </c>
      <c r="AK116" s="84">
        <v>1.9417183279999999</v>
      </c>
      <c r="AL116" s="126">
        <v>15.453870252847818</v>
      </c>
      <c r="AM116" s="85">
        <v>0.9211813578</v>
      </c>
      <c r="AN116" s="77">
        <v>127.39</v>
      </c>
      <c r="AO116" s="78">
        <v>14.2</v>
      </c>
      <c r="AP116" s="83">
        <v>276.1774585495787</v>
      </c>
      <c r="AQ116" s="84">
        <v>25.69516085737007</v>
      </c>
      <c r="AR116" s="84">
        <v>5.973606733551673</v>
      </c>
      <c r="AS116" s="85">
        <v>259</v>
      </c>
      <c r="AT116" s="83">
        <v>331.8458726822777</v>
      </c>
      <c r="AU116" s="84">
        <v>4797.80544544953</v>
      </c>
      <c r="AV116" s="85">
        <v>5290.202630719551</v>
      </c>
      <c r="AW116" s="84"/>
      <c r="AY116" s="84"/>
    </row>
    <row r="117" spans="1:51" s="96" customFormat="1" ht="12.75">
      <c r="A117" s="140" t="s">
        <v>114</v>
      </c>
      <c r="B117" s="151">
        <v>39250</v>
      </c>
      <c r="C117" s="122">
        <v>169</v>
      </c>
      <c r="D117" s="98">
        <v>0.375</v>
      </c>
      <c r="E117" s="123" t="s">
        <v>214</v>
      </c>
      <c r="F117" s="78">
        <v>-2.07937</v>
      </c>
      <c r="G117" s="171">
        <v>1434</v>
      </c>
      <c r="H117" s="160">
        <v>7.24</v>
      </c>
      <c r="I117" s="126">
        <v>67.8</v>
      </c>
      <c r="J117" s="126">
        <f>I117+(-0.7443*N117+224.98)</f>
        <v>269.7067</v>
      </c>
      <c r="K117" s="161">
        <f>0.0169*J117</f>
        <v>4.55804323</v>
      </c>
      <c r="L117" s="160">
        <v>3.92</v>
      </c>
      <c r="M117" s="126">
        <v>54.1</v>
      </c>
      <c r="N117" s="126">
        <v>31</v>
      </c>
      <c r="O117" s="160">
        <v>0.44</v>
      </c>
      <c r="P117" s="160">
        <v>1.34</v>
      </c>
      <c r="Q117" s="160">
        <f>P117-O117</f>
        <v>0.9000000000000001</v>
      </c>
      <c r="R117" s="160">
        <v>0.03</v>
      </c>
      <c r="S117" s="126">
        <v>0</v>
      </c>
      <c r="T117" s="161">
        <v>0.009</v>
      </c>
      <c r="U117" s="160">
        <v>12</v>
      </c>
      <c r="V117" s="161">
        <v>0.149</v>
      </c>
      <c r="W117" s="161">
        <v>0.236</v>
      </c>
      <c r="X117" s="161">
        <v>644.94969</v>
      </c>
      <c r="Y117" s="172">
        <v>84.91301800000001</v>
      </c>
      <c r="Z117" s="83">
        <v>0</v>
      </c>
      <c r="AA117" s="84">
        <v>259.475231578</v>
      </c>
      <c r="AB117" s="126">
        <v>0</v>
      </c>
      <c r="AC117" s="84">
        <v>10.5</v>
      </c>
      <c r="AD117" s="126">
        <v>0</v>
      </c>
      <c r="AE117" s="84">
        <v>22.1</v>
      </c>
      <c r="AF117" s="85">
        <v>28.9709982644</v>
      </c>
      <c r="AG117" s="83">
        <v>0.19</v>
      </c>
      <c r="AH117" s="84">
        <v>241.41848312045522</v>
      </c>
      <c r="AI117" s="126">
        <v>0</v>
      </c>
      <c r="AJ117" s="84">
        <v>2.3736592453000003</v>
      </c>
      <c r="AK117" s="84">
        <v>1.5881202415</v>
      </c>
      <c r="AL117" s="126">
        <v>13.504036250039544</v>
      </c>
      <c r="AM117" s="85">
        <v>0.4639054479</v>
      </c>
      <c r="AN117" s="77">
        <v>113.77</v>
      </c>
      <c r="AO117" s="78">
        <v>11.84</v>
      </c>
      <c r="AP117" s="83">
        <v>279.6492850020269</v>
      </c>
      <c r="AQ117" s="84">
        <v>37.13510466829943</v>
      </c>
      <c r="AR117" s="84">
        <v>2.1922471166091277</v>
      </c>
      <c r="AS117" s="85">
        <v>269</v>
      </c>
      <c r="AT117" s="83">
        <v>334.69492231107927</v>
      </c>
      <c r="AU117" s="84">
        <v>4223.8454583139055</v>
      </c>
      <c r="AV117" s="85">
        <v>4540.4571906019455</v>
      </c>
      <c r="AW117" s="84"/>
      <c r="AY117" s="84"/>
    </row>
    <row r="118" spans="1:51" s="96" customFormat="1" ht="12.75">
      <c r="A118" s="140" t="s">
        <v>115</v>
      </c>
      <c r="B118" s="151">
        <v>39258</v>
      </c>
      <c r="C118" s="122">
        <v>177</v>
      </c>
      <c r="D118" s="98">
        <v>0.25</v>
      </c>
      <c r="E118" s="123" t="s">
        <v>208</v>
      </c>
      <c r="F118" s="78">
        <v>-2.9008</v>
      </c>
      <c r="G118" s="171">
        <v>1001</v>
      </c>
      <c r="H118" s="160">
        <v>7.23</v>
      </c>
      <c r="I118" s="126">
        <v>13.5</v>
      </c>
      <c r="J118" s="126">
        <f>I118+(-0.7443*N118+224.98)</f>
        <v>217.34188</v>
      </c>
      <c r="K118" s="161">
        <f>0.0169*J118</f>
        <v>3.6730777719999996</v>
      </c>
      <c r="L118" s="160">
        <v>2.52</v>
      </c>
      <c r="M118" s="126">
        <v>33</v>
      </c>
      <c r="N118" s="126">
        <v>28.4</v>
      </c>
      <c r="O118" s="160">
        <v>1.22</v>
      </c>
      <c r="P118" s="160">
        <v>1.57</v>
      </c>
      <c r="Q118" s="160">
        <f>P118-O118</f>
        <v>0.3500000000000001</v>
      </c>
      <c r="R118" s="160">
        <v>0</v>
      </c>
      <c r="S118" s="126">
        <v>0.8</v>
      </c>
      <c r="T118" s="161">
        <v>0.007</v>
      </c>
      <c r="U118" s="160">
        <v>12</v>
      </c>
      <c r="V118" s="161">
        <v>0.2</v>
      </c>
      <c r="W118" s="161">
        <v>0.149</v>
      </c>
      <c r="X118" s="161">
        <v>552.2038500000001</v>
      </c>
      <c r="Y118" s="172">
        <v>132.02024</v>
      </c>
      <c r="Z118" s="83">
        <v>0</v>
      </c>
      <c r="AA118" s="84">
        <v>192.82533437399997</v>
      </c>
      <c r="AB118" s="126">
        <v>0</v>
      </c>
      <c r="AC118" s="84">
        <v>8</v>
      </c>
      <c r="AD118" s="126">
        <v>0</v>
      </c>
      <c r="AE118" s="84">
        <v>19.2</v>
      </c>
      <c r="AF118" s="85">
        <v>21.882911665399998</v>
      </c>
      <c r="AG118" s="83">
        <v>0.16</v>
      </c>
      <c r="AH118" s="84">
        <v>146.17924959938668</v>
      </c>
      <c r="AI118" s="126">
        <v>0</v>
      </c>
      <c r="AJ118" s="84">
        <v>1.2825486844999998</v>
      </c>
      <c r="AK118" s="84">
        <v>1.7714285293</v>
      </c>
      <c r="AL118" s="126">
        <v>14.295764993670002</v>
      </c>
      <c r="AM118" s="85">
        <v>0.3091974207</v>
      </c>
      <c r="AN118" s="77">
        <v>101.29</v>
      </c>
      <c r="AO118" s="78">
        <v>8.73</v>
      </c>
      <c r="AP118" s="83">
        <v>3.354334167322654</v>
      </c>
      <c r="AQ118" s="84">
        <v>242.87669327810036</v>
      </c>
      <c r="AR118" s="84">
        <v>0</v>
      </c>
      <c r="AS118" s="85">
        <v>273</v>
      </c>
      <c r="AT118" s="83">
        <v>353.5182969122505</v>
      </c>
      <c r="AU118" s="84">
        <v>4478.609360112283</v>
      </c>
      <c r="AV118" s="85">
        <v>4831.761422842801</v>
      </c>
      <c r="AW118" s="84"/>
      <c r="AY118" s="84"/>
    </row>
    <row r="119" spans="1:51" s="96" customFormat="1" ht="12.75">
      <c r="A119" s="140" t="s">
        <v>116</v>
      </c>
      <c r="B119" s="151">
        <v>39266</v>
      </c>
      <c r="C119" s="122">
        <v>185</v>
      </c>
      <c r="D119" s="98">
        <v>0.2708333333333333</v>
      </c>
      <c r="E119" s="123" t="s">
        <v>208</v>
      </c>
      <c r="F119" s="78">
        <v>-3.95672</v>
      </c>
      <c r="G119" s="171">
        <v>1130</v>
      </c>
      <c r="H119" s="160">
        <v>7.2</v>
      </c>
      <c r="I119" s="126">
        <v>26.1</v>
      </c>
      <c r="J119" s="126">
        <f>I119+(-0.7443*N119+224.98)</f>
        <v>228.67657</v>
      </c>
      <c r="K119" s="161">
        <f>0.0169*J119</f>
        <v>3.8646340329999997</v>
      </c>
      <c r="L119" s="160">
        <v>4.37</v>
      </c>
      <c r="M119" s="126">
        <v>59.4</v>
      </c>
      <c r="N119" s="126">
        <v>30.1</v>
      </c>
      <c r="O119" s="160">
        <v>1</v>
      </c>
      <c r="P119" s="160">
        <v>1.75</v>
      </c>
      <c r="Q119" s="160">
        <f>P119-O119</f>
        <v>0.75</v>
      </c>
      <c r="R119" s="160">
        <v>0</v>
      </c>
      <c r="S119" s="126">
        <v>0.7</v>
      </c>
      <c r="T119" s="161">
        <v>0.011</v>
      </c>
      <c r="U119" s="160">
        <v>25</v>
      </c>
      <c r="V119" s="161">
        <v>0.082</v>
      </c>
      <c r="W119" s="161">
        <v>0.188</v>
      </c>
      <c r="X119" s="161">
        <v>586.6784550000001</v>
      </c>
      <c r="Y119" s="172">
        <v>81.61251200000001</v>
      </c>
      <c r="Z119" s="83">
        <v>0</v>
      </c>
      <c r="AA119" s="84">
        <v>208.360693218</v>
      </c>
      <c r="AB119" s="126">
        <v>0</v>
      </c>
      <c r="AC119" s="84">
        <v>9.9</v>
      </c>
      <c r="AD119" s="126">
        <v>0</v>
      </c>
      <c r="AE119" s="84">
        <v>19.7</v>
      </c>
      <c r="AF119" s="85">
        <v>24.7020175517</v>
      </c>
      <c r="AG119" s="83">
        <v>0.15</v>
      </c>
      <c r="AH119" s="84">
        <v>176.21406602051098</v>
      </c>
      <c r="AI119" s="126">
        <v>0</v>
      </c>
      <c r="AJ119" s="84">
        <v>1.5723558788999998</v>
      </c>
      <c r="AK119" s="84">
        <v>1.1106339064</v>
      </c>
      <c r="AL119" s="126">
        <v>11.349925776373198</v>
      </c>
      <c r="AM119" s="85">
        <v>0.328796874</v>
      </c>
      <c r="AN119" s="77">
        <v>108.77</v>
      </c>
      <c r="AO119" s="78">
        <v>9.66</v>
      </c>
      <c r="AP119" s="83">
        <v>295.28732192347906</v>
      </c>
      <c r="AQ119" s="84">
        <v>44.27744008110148</v>
      </c>
      <c r="AR119" s="84">
        <v>4.4133136325787286</v>
      </c>
      <c r="AS119" s="85">
        <v>277</v>
      </c>
      <c r="AT119" s="83">
        <v>358.5989303742414</v>
      </c>
      <c r="AU119" s="84">
        <v>4593.499398016057</v>
      </c>
      <c r="AV119" s="85">
        <v>4648.82455817219</v>
      </c>
      <c r="AW119" s="84"/>
      <c r="AY119" s="84"/>
    </row>
    <row r="120" spans="1:51" s="96" customFormat="1" ht="12.75">
      <c r="A120" s="140" t="s">
        <v>117</v>
      </c>
      <c r="B120" s="151">
        <v>39274</v>
      </c>
      <c r="C120" s="122">
        <v>193</v>
      </c>
      <c r="D120" s="98">
        <v>0.3541666666666667</v>
      </c>
      <c r="E120" s="123" t="s">
        <v>208</v>
      </c>
      <c r="F120" s="78">
        <v>-5.08987</v>
      </c>
      <c r="G120" s="171">
        <v>1419</v>
      </c>
      <c r="H120" s="160">
        <v>7.13</v>
      </c>
      <c r="I120" s="126">
        <v>7.1</v>
      </c>
      <c r="J120" s="126">
        <f>I120+(-0.7443*N120+224.98)</f>
        <v>206.69937</v>
      </c>
      <c r="K120" s="161">
        <f>0.0169*J120</f>
        <v>3.4932193529999993</v>
      </c>
      <c r="L120" s="160">
        <v>2.36</v>
      </c>
      <c r="M120" s="126">
        <v>34.3</v>
      </c>
      <c r="N120" s="126">
        <v>34.1</v>
      </c>
      <c r="O120" s="160">
        <v>0.82</v>
      </c>
      <c r="P120" s="160">
        <v>1.39</v>
      </c>
      <c r="Q120" s="160">
        <f>P120-O120</f>
        <v>0.57</v>
      </c>
      <c r="R120" s="160">
        <v>0.01</v>
      </c>
      <c r="S120" s="126">
        <v>0.8</v>
      </c>
      <c r="T120" s="161">
        <v>0.018</v>
      </c>
      <c r="U120" s="160">
        <v>36</v>
      </c>
      <c r="V120" s="161">
        <v>0.105</v>
      </c>
      <c r="W120" s="161">
        <v>0.233</v>
      </c>
      <c r="X120" s="161">
        <v>576.915735</v>
      </c>
      <c r="Y120" s="172">
        <v>78.01195999999999</v>
      </c>
      <c r="Z120" s="83">
        <v>0</v>
      </c>
      <c r="AA120" s="84">
        <v>237.468192322</v>
      </c>
      <c r="AB120" s="126">
        <v>4.522416421999999</v>
      </c>
      <c r="AC120" s="84">
        <v>10.6</v>
      </c>
      <c r="AD120" s="126">
        <v>0</v>
      </c>
      <c r="AE120" s="84">
        <v>19.9</v>
      </c>
      <c r="AF120" s="85">
        <v>27.426469773399997</v>
      </c>
      <c r="AG120" s="83">
        <v>0.17</v>
      </c>
      <c r="AH120" s="84">
        <v>230.55073096800518</v>
      </c>
      <c r="AI120" s="126">
        <v>0</v>
      </c>
      <c r="AJ120" s="84">
        <v>1.7752592292999998</v>
      </c>
      <c r="AK120" s="84">
        <v>1.4655347465</v>
      </c>
      <c r="AL120" s="126">
        <v>12.042569620215568</v>
      </c>
      <c r="AM120" s="85">
        <v>0.3733769907</v>
      </c>
      <c r="AN120" s="77">
        <v>115.86</v>
      </c>
      <c r="AO120" s="78">
        <v>9.9</v>
      </c>
      <c r="AP120" s="83">
        <v>277.17419923666506</v>
      </c>
      <c r="AQ120" s="84">
        <v>61.880532325993656</v>
      </c>
      <c r="AR120" s="84">
        <v>2.211817042630556</v>
      </c>
      <c r="AS120" s="85">
        <v>293</v>
      </c>
      <c r="AT120" s="83">
        <v>330.5679577126849</v>
      </c>
      <c r="AU120" s="84">
        <v>4597.129506790314</v>
      </c>
      <c r="AV120" s="85">
        <v>4674.30214496654</v>
      </c>
      <c r="AW120" s="84"/>
      <c r="AY120" s="84"/>
    </row>
    <row r="121" spans="1:51" s="96" customFormat="1" ht="12.75">
      <c r="A121" s="140" t="s">
        <v>118</v>
      </c>
      <c r="B121" s="151">
        <v>39280</v>
      </c>
      <c r="C121" s="122">
        <v>199</v>
      </c>
      <c r="D121" s="98">
        <v>0.5833333333333334</v>
      </c>
      <c r="E121" s="123" t="s">
        <v>215</v>
      </c>
      <c r="F121" s="78">
        <v>-6.3278</v>
      </c>
      <c r="G121" s="171">
        <v>1192</v>
      </c>
      <c r="H121" s="160">
        <v>7.22</v>
      </c>
      <c r="I121" s="126">
        <v>112.4</v>
      </c>
      <c r="J121" s="126">
        <f>I121+(-0.7443*N121+224.98)</f>
        <v>312.89252999999997</v>
      </c>
      <c r="K121" s="161">
        <f>0.0169*J121</f>
        <v>5.287883756999999</v>
      </c>
      <c r="L121" s="160">
        <v>4.59</v>
      </c>
      <c r="M121" s="126">
        <v>65.1</v>
      </c>
      <c r="N121" s="126">
        <v>32.9</v>
      </c>
      <c r="O121" s="160">
        <v>0.16</v>
      </c>
      <c r="P121" s="160">
        <v>0.42</v>
      </c>
      <c r="Q121" s="160">
        <f>P121-O121</f>
        <v>0.26</v>
      </c>
      <c r="R121" s="160">
        <v>0.01</v>
      </c>
      <c r="S121" s="126">
        <v>0.6</v>
      </c>
      <c r="T121" s="161">
        <v>0.022</v>
      </c>
      <c r="U121" s="160">
        <v>24</v>
      </c>
      <c r="V121" s="161">
        <v>0.095</v>
      </c>
      <c r="W121" s="161">
        <v>0.301</v>
      </c>
      <c r="X121" s="161">
        <v>549.4580850000001</v>
      </c>
      <c r="Y121" s="172">
        <v>76.81177600000001</v>
      </c>
      <c r="Z121" s="83">
        <v>0</v>
      </c>
      <c r="AA121" s="84">
        <v>182.462162374</v>
      </c>
      <c r="AB121" s="126">
        <v>10.848803786000001</v>
      </c>
      <c r="AC121" s="84">
        <v>10.3</v>
      </c>
      <c r="AD121" s="126">
        <v>0</v>
      </c>
      <c r="AE121" s="84">
        <v>19.2</v>
      </c>
      <c r="AF121" s="85">
        <v>23.9702832913</v>
      </c>
      <c r="AG121" s="83">
        <v>0.19</v>
      </c>
      <c r="AH121" s="84">
        <v>159.64083925233177</v>
      </c>
      <c r="AI121" s="126">
        <v>0</v>
      </c>
      <c r="AJ121" s="84">
        <v>1.1755472380999998</v>
      </c>
      <c r="AK121" s="84">
        <v>0.8086574313</v>
      </c>
      <c r="AL121" s="126">
        <v>14.606109541999999</v>
      </c>
      <c r="AM121" s="85">
        <v>0.2933006349</v>
      </c>
      <c r="AN121" s="77">
        <v>103.59</v>
      </c>
      <c r="AO121" s="78">
        <v>8.61</v>
      </c>
      <c r="AP121" s="83">
        <v>276.5586657048556</v>
      </c>
      <c r="AQ121" s="84">
        <v>53.36905565627335</v>
      </c>
      <c r="AR121" s="84">
        <v>2.1571873719985626</v>
      </c>
      <c r="AS121" s="85">
        <v>284</v>
      </c>
      <c r="AT121" s="83">
        <v>343.79665442909646</v>
      </c>
      <c r="AU121" s="84">
        <v>4268.951743720368</v>
      </c>
      <c r="AV121" s="85">
        <v>4298.383926307447</v>
      </c>
      <c r="AW121" s="84"/>
      <c r="AY121" s="84"/>
    </row>
    <row r="122" spans="1:52" s="96" customFormat="1" ht="12.75">
      <c r="A122" s="140" t="s">
        <v>119</v>
      </c>
      <c r="B122" s="151">
        <v>39288</v>
      </c>
      <c r="C122" s="122">
        <v>207</v>
      </c>
      <c r="D122" s="98">
        <v>0.6631944444444444</v>
      </c>
      <c r="E122" s="123" t="s">
        <v>215</v>
      </c>
      <c r="F122" s="78">
        <v>-4.5042</v>
      </c>
      <c r="G122" s="171">
        <v>1082</v>
      </c>
      <c r="H122" s="160">
        <v>7.16</v>
      </c>
      <c r="I122" s="126">
        <v>87.5</v>
      </c>
      <c r="J122" s="126">
        <f>I122+(-0.7443*N122+224.98)</f>
        <v>292.45833</v>
      </c>
      <c r="K122" s="161">
        <f>0.0169*J122</f>
        <v>4.942545776999999</v>
      </c>
      <c r="L122" s="160">
        <v>5.4</v>
      </c>
      <c r="M122" s="126">
        <v>68.9</v>
      </c>
      <c r="N122" s="126">
        <v>26.9</v>
      </c>
      <c r="O122" s="160">
        <v>0.36</v>
      </c>
      <c r="P122" s="160">
        <v>1.78</v>
      </c>
      <c r="Q122" s="160">
        <f>P122-O122</f>
        <v>1.42</v>
      </c>
      <c r="R122" s="160">
        <v>0.01</v>
      </c>
      <c r="S122" s="126">
        <v>1.1</v>
      </c>
      <c r="T122" s="161">
        <v>0.004</v>
      </c>
      <c r="U122" s="160">
        <v>80</v>
      </c>
      <c r="V122" s="161">
        <v>0.04</v>
      </c>
      <c r="W122" s="161">
        <v>0.258</v>
      </c>
      <c r="X122" s="161">
        <v>517.119075</v>
      </c>
      <c r="Y122" s="172">
        <v>85.663133</v>
      </c>
      <c r="Z122" s="83">
        <v>0</v>
      </c>
      <c r="AA122" s="84">
        <v>167.58028587599998</v>
      </c>
      <c r="AB122" s="126">
        <v>0</v>
      </c>
      <c r="AC122" s="84">
        <v>10.1</v>
      </c>
      <c r="AD122" s="126">
        <v>0</v>
      </c>
      <c r="AE122" s="84">
        <v>19.6</v>
      </c>
      <c r="AF122" s="85">
        <v>23.4</v>
      </c>
      <c r="AG122" s="83">
        <v>0.22</v>
      </c>
      <c r="AH122" s="84">
        <v>123.52072942312365</v>
      </c>
      <c r="AI122" s="126">
        <v>0</v>
      </c>
      <c r="AJ122" s="84">
        <v>1.1973167380999998</v>
      </c>
      <c r="AK122" s="84">
        <v>1.369501903</v>
      </c>
      <c r="AL122" s="126">
        <v>10.92997872</v>
      </c>
      <c r="AM122" s="85">
        <v>0.8462887365</v>
      </c>
      <c r="AN122" s="77">
        <v>104.16</v>
      </c>
      <c r="AO122" s="78">
        <v>7.7</v>
      </c>
      <c r="AP122" s="83">
        <v>269.97895656486327</v>
      </c>
      <c r="AQ122" s="84">
        <v>55.932832862804084</v>
      </c>
      <c r="AR122" s="84">
        <v>2.024407612711367</v>
      </c>
      <c r="AS122" s="85">
        <v>280</v>
      </c>
      <c r="AT122" s="83">
        <v>336.74964436128926</v>
      </c>
      <c r="AU122" s="84">
        <v>4199.209742355461</v>
      </c>
      <c r="AV122" s="85">
        <v>4361.266772087854</v>
      </c>
      <c r="AW122" s="84"/>
      <c r="AY122" s="84"/>
      <c r="AZ122" s="84"/>
    </row>
    <row r="123" spans="1:51" s="120" customFormat="1" ht="12.75">
      <c r="A123" s="139" t="s">
        <v>120</v>
      </c>
      <c r="B123" s="149">
        <v>39139</v>
      </c>
      <c r="C123" s="112">
        <v>57</v>
      </c>
      <c r="D123" s="113">
        <v>0.3541666666666667</v>
      </c>
      <c r="E123" s="114" t="s">
        <v>208</v>
      </c>
      <c r="F123" s="150">
        <v>-7.02561</v>
      </c>
      <c r="G123" s="168">
        <v>2390</v>
      </c>
      <c r="H123" s="157">
        <v>6.32</v>
      </c>
      <c r="I123" s="119">
        <v>-52.3</v>
      </c>
      <c r="J123" s="119">
        <f>I123+(-0.7443*N123+224.98)</f>
        <v>149.68113</v>
      </c>
      <c r="K123" s="158">
        <f>0.0169*J123</f>
        <v>2.5296110969999996</v>
      </c>
      <c r="L123" s="157">
        <v>2.25</v>
      </c>
      <c r="M123" s="119">
        <v>31.6</v>
      </c>
      <c r="N123" s="119">
        <v>30.9</v>
      </c>
      <c r="O123" s="157">
        <v>53.6</v>
      </c>
      <c r="P123" s="157">
        <v>102.4</v>
      </c>
      <c r="Q123" s="157">
        <f>P123-O123</f>
        <v>48.800000000000004</v>
      </c>
      <c r="R123" s="157">
        <v>0.01</v>
      </c>
      <c r="S123" s="119">
        <v>0</v>
      </c>
      <c r="T123" s="158">
        <v>0</v>
      </c>
      <c r="U123" s="157">
        <v>57.6</v>
      </c>
      <c r="V123" s="158">
        <v>0.151</v>
      </c>
      <c r="W123" s="158">
        <v>0.788</v>
      </c>
      <c r="X123" s="158">
        <v>320.94942</v>
      </c>
      <c r="Y123" s="169">
        <v>328.70039299999996</v>
      </c>
      <c r="Z123" s="39">
        <v>0</v>
      </c>
      <c r="AA123" s="41">
        <v>233.873186368</v>
      </c>
      <c r="AB123" s="119">
        <v>96.150453928</v>
      </c>
      <c r="AC123" s="41">
        <v>6.3</v>
      </c>
      <c r="AD123" s="119">
        <v>0</v>
      </c>
      <c r="AE123" s="41">
        <v>59.2</v>
      </c>
      <c r="AF123" s="43">
        <v>26</v>
      </c>
      <c r="AG123" s="39">
        <v>0.11</v>
      </c>
      <c r="AH123" s="41">
        <v>529.4733271700001</v>
      </c>
      <c r="AI123" s="119">
        <v>0</v>
      </c>
      <c r="AJ123" s="41">
        <v>5.954939827</v>
      </c>
      <c r="AK123" s="41">
        <v>-0.33456082470000015</v>
      </c>
      <c r="AL123" s="119">
        <v>0</v>
      </c>
      <c r="AM123" s="43">
        <v>2.269976561</v>
      </c>
      <c r="AN123" s="192">
        <v>123.52</v>
      </c>
      <c r="AO123" s="150">
        <v>10.14</v>
      </c>
      <c r="AP123" s="39">
        <v>39.69822358212863</v>
      </c>
      <c r="AQ123" s="41">
        <v>11.993714041369861</v>
      </c>
      <c r="AR123" s="41">
        <v>0</v>
      </c>
      <c r="AS123" s="194">
        <v>57</v>
      </c>
      <c r="AT123" s="39">
        <v>318.3832280668685</v>
      </c>
      <c r="AU123" s="41">
        <v>911.0949099964915</v>
      </c>
      <c r="AV123" s="43">
        <v>1366.9523420871888</v>
      </c>
      <c r="AY123" s="41"/>
    </row>
    <row r="124" spans="1:51" s="120" customFormat="1" ht="12.75">
      <c r="A124" s="139" t="s">
        <v>121</v>
      </c>
      <c r="B124" s="149">
        <v>39146</v>
      </c>
      <c r="C124" s="112">
        <v>65</v>
      </c>
      <c r="D124" s="113">
        <v>0.3333333333333333</v>
      </c>
      <c r="E124" s="114" t="s">
        <v>208</v>
      </c>
      <c r="F124" s="150">
        <v>-7.821</v>
      </c>
      <c r="G124" s="168">
        <v>2635</v>
      </c>
      <c r="H124" s="157">
        <v>6.37</v>
      </c>
      <c r="I124" s="119">
        <v>-48</v>
      </c>
      <c r="J124" s="119">
        <f>I124+(-0.7443*N124+224.98)</f>
        <v>153.46012</v>
      </c>
      <c r="K124" s="158">
        <f>0.0169*J124</f>
        <v>2.5934760279999995</v>
      </c>
      <c r="L124" s="157">
        <v>2.9</v>
      </c>
      <c r="M124" s="119">
        <v>39.7</v>
      </c>
      <c r="N124" s="119">
        <v>31.6</v>
      </c>
      <c r="O124" s="157">
        <v>89</v>
      </c>
      <c r="P124" s="157">
        <v>110</v>
      </c>
      <c r="Q124" s="157">
        <f>P124-O124</f>
        <v>21</v>
      </c>
      <c r="R124" s="157">
        <v>0.01</v>
      </c>
      <c r="S124" s="119">
        <v>0</v>
      </c>
      <c r="T124" s="158">
        <v>0</v>
      </c>
      <c r="U124" s="157">
        <v>172</v>
      </c>
      <c r="V124" s="158">
        <v>0.16</v>
      </c>
      <c r="W124" s="158">
        <v>0.582</v>
      </c>
      <c r="X124" s="158">
        <v>327.5087475</v>
      </c>
      <c r="Y124" s="169">
        <v>316.848576</v>
      </c>
      <c r="Z124" s="39">
        <v>0</v>
      </c>
      <c r="AA124" s="41">
        <v>233.80638741599998</v>
      </c>
      <c r="AB124" s="119">
        <v>96.779953128</v>
      </c>
      <c r="AC124" s="41">
        <v>5.4</v>
      </c>
      <c r="AD124" s="119">
        <v>0.1</v>
      </c>
      <c r="AE124" s="41">
        <v>55.9</v>
      </c>
      <c r="AF124" s="43">
        <v>18.9</v>
      </c>
      <c r="AG124" s="39">
        <v>0.11</v>
      </c>
      <c r="AH124" s="41">
        <v>543.940612322</v>
      </c>
      <c r="AI124" s="119">
        <v>0</v>
      </c>
      <c r="AJ124" s="41">
        <v>3.255552187</v>
      </c>
      <c r="AK124" s="41">
        <v>2.4091237046</v>
      </c>
      <c r="AL124" s="119">
        <v>0</v>
      </c>
      <c r="AM124" s="43">
        <v>3.0635930783000003</v>
      </c>
      <c r="AN124" s="192">
        <v>116.26</v>
      </c>
      <c r="AO124" s="150">
        <v>10.23</v>
      </c>
      <c r="AP124" s="39">
        <v>26.014309226828317</v>
      </c>
      <c r="AQ124" s="41">
        <v>18.16714614389039</v>
      </c>
      <c r="AR124" s="41">
        <v>0</v>
      </c>
      <c r="AS124" s="194">
        <v>57</v>
      </c>
      <c r="AT124" s="39">
        <v>275.7969268703149</v>
      </c>
      <c r="AU124" s="41">
        <v>266.39414453962314</v>
      </c>
      <c r="AV124" s="43">
        <v>523.3532960205026</v>
      </c>
      <c r="AY124" s="41"/>
    </row>
    <row r="125" spans="1:51" s="120" customFormat="1" ht="12.75">
      <c r="A125" s="139" t="s">
        <v>122</v>
      </c>
      <c r="B125" s="149">
        <v>39153</v>
      </c>
      <c r="C125" s="112">
        <v>72</v>
      </c>
      <c r="D125" s="113">
        <v>0.6666666666666666</v>
      </c>
      <c r="E125" s="114" t="s">
        <v>208</v>
      </c>
      <c r="F125" s="150">
        <v>-8.27536</v>
      </c>
      <c r="G125" s="168">
        <v>2733</v>
      </c>
      <c r="H125" s="157">
        <v>6.37</v>
      </c>
      <c r="I125" s="119">
        <v>-76.3</v>
      </c>
      <c r="J125" s="119">
        <f>I125+(-0.7443*N125+224.98)</f>
        <v>124.34139</v>
      </c>
      <c r="K125" s="158">
        <f>0.0169*J125</f>
        <v>2.101369491</v>
      </c>
      <c r="L125" s="157">
        <v>1.31</v>
      </c>
      <c r="M125" s="119">
        <v>18.3</v>
      </c>
      <c r="N125" s="119">
        <v>32.7</v>
      </c>
      <c r="O125" s="157">
        <v>53.75</v>
      </c>
      <c r="P125" s="157">
        <v>63</v>
      </c>
      <c r="Q125" s="157">
        <f>P125-O125</f>
        <v>9.25</v>
      </c>
      <c r="R125" s="157">
        <v>0</v>
      </c>
      <c r="S125" s="119">
        <v>0.4</v>
      </c>
      <c r="T125" s="158">
        <v>0.015</v>
      </c>
      <c r="U125" s="157">
        <v>52</v>
      </c>
      <c r="V125" s="158">
        <v>0.167</v>
      </c>
      <c r="W125" s="158">
        <v>0.8</v>
      </c>
      <c r="X125" s="158">
        <v>354.96639749999997</v>
      </c>
      <c r="Y125" s="169">
        <v>241.98709899999997</v>
      </c>
      <c r="Z125" s="39">
        <v>0</v>
      </c>
      <c r="AA125" s="41">
        <v>240.51715911</v>
      </c>
      <c r="AB125" s="119">
        <v>97.240510328</v>
      </c>
      <c r="AC125" s="41">
        <v>9.6</v>
      </c>
      <c r="AD125" s="119">
        <v>0</v>
      </c>
      <c r="AE125" s="41">
        <v>57.4</v>
      </c>
      <c r="AF125" s="43">
        <v>22.9</v>
      </c>
      <c r="AG125" s="39">
        <v>0.11</v>
      </c>
      <c r="AH125" s="41">
        <v>534.699983517</v>
      </c>
      <c r="AI125" s="119">
        <v>0</v>
      </c>
      <c r="AJ125" s="41">
        <v>2.9643464269999997</v>
      </c>
      <c r="AK125" s="41">
        <v>1.1212213317</v>
      </c>
      <c r="AL125" s="119">
        <v>0</v>
      </c>
      <c r="AM125" s="43">
        <v>1.364841566</v>
      </c>
      <c r="AN125" s="192">
        <v>112.32</v>
      </c>
      <c r="AO125" s="150">
        <v>10.91</v>
      </c>
      <c r="AP125" s="39">
        <v>16.79223537147526</v>
      </c>
      <c r="AQ125" s="41">
        <v>39.48095836578508</v>
      </c>
      <c r="AR125" s="41">
        <v>0</v>
      </c>
      <c r="AS125" s="194">
        <v>62</v>
      </c>
      <c r="AT125" s="39">
        <v>364.7525109528126</v>
      </c>
      <c r="AU125" s="41">
        <v>1609.3126932912405</v>
      </c>
      <c r="AV125" s="43">
        <v>2078.872071407379</v>
      </c>
      <c r="AY125" s="41"/>
    </row>
    <row r="126" spans="1:51" s="120" customFormat="1" ht="12.75">
      <c r="A126" s="139" t="s">
        <v>123</v>
      </c>
      <c r="B126" s="149">
        <v>39157</v>
      </c>
      <c r="C126" s="112">
        <v>76</v>
      </c>
      <c r="D126" s="113">
        <v>0.4166666666666667</v>
      </c>
      <c r="E126" s="114" t="s">
        <v>208</v>
      </c>
      <c r="F126" s="150">
        <v>-8.02157</v>
      </c>
      <c r="G126" s="168">
        <v>2766</v>
      </c>
      <c r="H126" s="157">
        <v>6.3</v>
      </c>
      <c r="I126" s="119">
        <v>-76</v>
      </c>
      <c r="J126" s="119">
        <f>I126+(-0.7443*N126+224.98)</f>
        <v>123.6738</v>
      </c>
      <c r="K126" s="158">
        <f>0.0169*J126</f>
        <v>2.0900872199999996</v>
      </c>
      <c r="L126" s="157">
        <v>1.19</v>
      </c>
      <c r="M126" s="119">
        <v>16.7</v>
      </c>
      <c r="N126" s="119">
        <v>34</v>
      </c>
      <c r="O126" s="157">
        <v>42.25</v>
      </c>
      <c r="P126" s="157">
        <v>43.2</v>
      </c>
      <c r="Q126" s="157">
        <f>P126-O126</f>
        <v>0.9500000000000028</v>
      </c>
      <c r="R126" s="157">
        <v>0.01</v>
      </c>
      <c r="S126" s="119">
        <v>0.4</v>
      </c>
      <c r="T126" s="158">
        <v>0.008</v>
      </c>
      <c r="U126" s="157">
        <v>92</v>
      </c>
      <c r="V126" s="158">
        <v>0.154</v>
      </c>
      <c r="W126" s="158">
        <v>0.499</v>
      </c>
      <c r="X126" s="158">
        <v>364.27149</v>
      </c>
      <c r="Y126" s="169">
        <v>332.90103700000003</v>
      </c>
      <c r="Z126" s="39">
        <v>0</v>
      </c>
      <c r="AA126" s="41">
        <v>240.8289276</v>
      </c>
      <c r="AB126" s="119">
        <v>96.34055172800001</v>
      </c>
      <c r="AC126" s="41">
        <v>6.2</v>
      </c>
      <c r="AD126" s="119">
        <v>0.2</v>
      </c>
      <c r="AE126" s="41">
        <v>57.4</v>
      </c>
      <c r="AF126" s="43">
        <v>23.8</v>
      </c>
      <c r="AG126" s="39">
        <v>0.12</v>
      </c>
      <c r="AH126" s="41">
        <v>503.7660065</v>
      </c>
      <c r="AI126" s="119">
        <v>0</v>
      </c>
      <c r="AJ126" s="41">
        <v>3.454260227</v>
      </c>
      <c r="AK126" s="41">
        <v>0</v>
      </c>
      <c r="AL126" s="119">
        <v>2.3034308307</v>
      </c>
      <c r="AM126" s="43">
        <v>0.4158847396</v>
      </c>
      <c r="AN126" s="192">
        <v>123.6</v>
      </c>
      <c r="AO126" s="150">
        <v>9.48</v>
      </c>
      <c r="AP126" s="39">
        <v>41.081513994684045</v>
      </c>
      <c r="AQ126" s="41">
        <v>24.71798606273572</v>
      </c>
      <c r="AR126" s="41">
        <v>0</v>
      </c>
      <c r="AS126" s="194">
        <v>63</v>
      </c>
      <c r="AT126" s="39">
        <v>366.3849951303966</v>
      </c>
      <c r="AU126" s="41">
        <v>1636.7264759339864</v>
      </c>
      <c r="AV126" s="43">
        <v>2042.2565426992037</v>
      </c>
      <c r="AY126" s="41"/>
    </row>
    <row r="127" spans="1:51" s="120" customFormat="1" ht="12.75">
      <c r="A127" s="139" t="s">
        <v>124</v>
      </c>
      <c r="B127" s="149">
        <v>39167</v>
      </c>
      <c r="C127" s="112">
        <v>86</v>
      </c>
      <c r="D127" s="113">
        <v>0.25</v>
      </c>
      <c r="E127" s="114" t="s">
        <v>208</v>
      </c>
      <c r="F127" s="150">
        <v>-12.7556</v>
      </c>
      <c r="G127" s="168">
        <v>2605</v>
      </c>
      <c r="H127" s="157">
        <v>6.34</v>
      </c>
      <c r="I127" s="119">
        <v>-37.2</v>
      </c>
      <c r="J127" s="119">
        <f>I127+(-0.7443*N127+224.98)</f>
        <v>168.13047999999998</v>
      </c>
      <c r="K127" s="158">
        <f>0.0169*J127</f>
        <v>2.8414051119999995</v>
      </c>
      <c r="L127" s="157">
        <v>2.28</v>
      </c>
      <c r="M127" s="119">
        <v>28.7</v>
      </c>
      <c r="N127" s="119">
        <v>26.4</v>
      </c>
      <c r="O127" s="157">
        <v>47.5</v>
      </c>
      <c r="P127" s="157">
        <v>65.2</v>
      </c>
      <c r="Q127" s="157">
        <f>P127-O127</f>
        <v>17.700000000000003</v>
      </c>
      <c r="R127" s="157">
        <v>0.02</v>
      </c>
      <c r="S127" s="119">
        <v>0.6</v>
      </c>
      <c r="T127" s="158">
        <v>0.015</v>
      </c>
      <c r="U127" s="157">
        <v>84</v>
      </c>
      <c r="V127" s="158">
        <v>0.174</v>
      </c>
      <c r="W127" s="158">
        <v>0.83</v>
      </c>
      <c r="X127" s="158">
        <v>360.7630125</v>
      </c>
      <c r="Y127" s="169">
        <v>290.744574</v>
      </c>
      <c r="Z127" s="39">
        <v>0</v>
      </c>
      <c r="AA127" s="41">
        <v>235.963657168</v>
      </c>
      <c r="AB127" s="119">
        <v>97.356030128</v>
      </c>
      <c r="AC127" s="41">
        <v>4</v>
      </c>
      <c r="AD127" s="119">
        <v>0.1</v>
      </c>
      <c r="AE127" s="41">
        <v>54.3</v>
      </c>
      <c r="AF127" s="43">
        <v>24.8</v>
      </c>
      <c r="AG127" s="39">
        <v>0.1</v>
      </c>
      <c r="AH127" s="41">
        <v>536.158963005</v>
      </c>
      <c r="AI127" s="119">
        <v>0</v>
      </c>
      <c r="AJ127" s="41">
        <v>4.635912367</v>
      </c>
      <c r="AK127" s="41">
        <v>0.012627130699999878</v>
      </c>
      <c r="AL127" s="119">
        <v>0</v>
      </c>
      <c r="AM127" s="43">
        <v>0.729221808</v>
      </c>
      <c r="AN127" s="192">
        <v>125.17</v>
      </c>
      <c r="AO127" s="150">
        <v>10.65</v>
      </c>
      <c r="AP127" s="39">
        <v>51.229449258399036</v>
      </c>
      <c r="AQ127" s="41">
        <v>14.831716764648727</v>
      </c>
      <c r="AR127" s="41">
        <v>0</v>
      </c>
      <c r="AS127" s="194">
        <v>64</v>
      </c>
      <c r="AT127" s="39">
        <v>376.5252743135594</v>
      </c>
      <c r="AU127" s="41">
        <v>1510.192855335865</v>
      </c>
      <c r="AV127" s="43">
        <v>2026.6302200463253</v>
      </c>
      <c r="AY127" s="41"/>
    </row>
    <row r="128" spans="1:51" s="120" customFormat="1" ht="12.75">
      <c r="A128" s="139" t="s">
        <v>125</v>
      </c>
      <c r="B128" s="149">
        <v>39175</v>
      </c>
      <c r="C128" s="112">
        <v>94</v>
      </c>
      <c r="D128" s="113">
        <v>0.3854166666666667</v>
      </c>
      <c r="E128" s="114" t="s">
        <v>208</v>
      </c>
      <c r="F128" s="150">
        <v>-8.52511</v>
      </c>
      <c r="G128" s="168">
        <v>2814</v>
      </c>
      <c r="H128" s="157">
        <v>6.39</v>
      </c>
      <c r="I128" s="119">
        <v>-57.2</v>
      </c>
      <c r="J128" s="119">
        <f>I128+(-0.7443*N128+224.98)</f>
        <v>141.50621</v>
      </c>
      <c r="K128" s="158">
        <f>0.0169*J128</f>
        <v>2.391454949</v>
      </c>
      <c r="L128" s="157">
        <v>1.89</v>
      </c>
      <c r="M128" s="119">
        <v>27.8</v>
      </c>
      <c r="N128" s="119">
        <v>35.3</v>
      </c>
      <c r="O128" s="157">
        <v>35</v>
      </c>
      <c r="P128" s="157">
        <v>51.6</v>
      </c>
      <c r="Q128" s="157">
        <f>P128-O128</f>
        <v>16.6</v>
      </c>
      <c r="R128" s="157">
        <v>0</v>
      </c>
      <c r="S128" s="119">
        <v>0.2</v>
      </c>
      <c r="T128" s="158">
        <v>0.017</v>
      </c>
      <c r="U128" s="157">
        <v>24</v>
      </c>
      <c r="V128" s="158">
        <v>0.114</v>
      </c>
      <c r="W128" s="158">
        <v>0.64</v>
      </c>
      <c r="X128" s="158">
        <v>329.9494275</v>
      </c>
      <c r="Y128" s="169">
        <v>340.252164</v>
      </c>
      <c r="Z128" s="39">
        <v>0</v>
      </c>
      <c r="AA128" s="41">
        <v>233.453650504</v>
      </c>
      <c r="AB128" s="119">
        <v>100.36669832800001</v>
      </c>
      <c r="AC128" s="41">
        <v>6.7</v>
      </c>
      <c r="AD128" s="119">
        <v>0.6</v>
      </c>
      <c r="AE128" s="41">
        <v>55.249159254000006</v>
      </c>
      <c r="AF128" s="43">
        <v>33.5</v>
      </c>
      <c r="AG128" s="39">
        <v>0.12</v>
      </c>
      <c r="AH128" s="41">
        <v>533.631001064</v>
      </c>
      <c r="AI128" s="119">
        <v>0</v>
      </c>
      <c r="AJ128" s="41">
        <v>2.4927576470000004</v>
      </c>
      <c r="AK128" s="41">
        <v>0.25612880339999977</v>
      </c>
      <c r="AL128" s="119">
        <v>0</v>
      </c>
      <c r="AM128" s="43">
        <v>0.5366014356000001</v>
      </c>
      <c r="AN128" s="192">
        <v>108.66</v>
      </c>
      <c r="AO128" s="150">
        <v>14.33</v>
      </c>
      <c r="AP128" s="39">
        <v>36.271128968875594</v>
      </c>
      <c r="AQ128" s="41">
        <v>16.98218828106494</v>
      </c>
      <c r="AR128" s="41">
        <v>0</v>
      </c>
      <c r="AS128" s="194">
        <v>58</v>
      </c>
      <c r="AT128" s="39">
        <v>315.6084802266452</v>
      </c>
      <c r="AU128" s="41">
        <v>448.1043354448531</v>
      </c>
      <c r="AV128" s="43">
        <v>704.4248759596936</v>
      </c>
      <c r="AY128" s="41"/>
    </row>
    <row r="129" spans="1:51" s="120" customFormat="1" ht="12.75">
      <c r="A129" s="139" t="s">
        <v>126</v>
      </c>
      <c r="B129" s="149">
        <v>39182</v>
      </c>
      <c r="C129" s="112">
        <v>101</v>
      </c>
      <c r="D129" s="113">
        <v>0.22916666666666666</v>
      </c>
      <c r="E129" s="114" t="s">
        <v>208</v>
      </c>
      <c r="F129" s="150">
        <v>-7.14423</v>
      </c>
      <c r="G129" s="168">
        <v>2805</v>
      </c>
      <c r="H129" s="157">
        <v>6.28</v>
      </c>
      <c r="I129" s="119">
        <v>5.1</v>
      </c>
      <c r="J129" s="119">
        <f>I129+(-0.7443*N129+224.98)</f>
        <v>211.10035</v>
      </c>
      <c r="K129" s="158">
        <f>0.0169*J129</f>
        <v>3.5675959149999996</v>
      </c>
      <c r="L129" s="157">
        <v>2.99</v>
      </c>
      <c r="M129" s="119">
        <v>37</v>
      </c>
      <c r="N129" s="119">
        <v>25.5</v>
      </c>
      <c r="O129" s="157">
        <v>63.5</v>
      </c>
      <c r="P129" s="157">
        <v>66.8</v>
      </c>
      <c r="Q129" s="157">
        <f>P129-O129</f>
        <v>3.299999999999997</v>
      </c>
      <c r="R129" s="157">
        <v>0.01</v>
      </c>
      <c r="S129" s="119">
        <v>0</v>
      </c>
      <c r="T129" s="158">
        <v>0.005</v>
      </c>
      <c r="U129" s="157">
        <v>136</v>
      </c>
      <c r="V129" s="158">
        <v>0.179</v>
      </c>
      <c r="W129" s="158">
        <v>0.487</v>
      </c>
      <c r="X129" s="158">
        <v>377.54268750000006</v>
      </c>
      <c r="Y129" s="169">
        <v>396.510789</v>
      </c>
      <c r="Z129" s="39">
        <v>0</v>
      </c>
      <c r="AA129" s="41">
        <v>236.682947322</v>
      </c>
      <c r="AB129" s="119">
        <v>94.21523092800001</v>
      </c>
      <c r="AC129" s="41">
        <v>9</v>
      </c>
      <c r="AD129" s="119">
        <v>0</v>
      </c>
      <c r="AE129" s="41">
        <v>59</v>
      </c>
      <c r="AF129" s="43">
        <v>25.5</v>
      </c>
      <c r="AG129" s="39">
        <v>0.11</v>
      </c>
      <c r="AH129" s="41">
        <v>541.298802957</v>
      </c>
      <c r="AI129" s="119">
        <v>0</v>
      </c>
      <c r="AJ129" s="41">
        <v>1.512680727</v>
      </c>
      <c r="AK129" s="41">
        <v>1.4154820698999997</v>
      </c>
      <c r="AL129" s="119">
        <v>0</v>
      </c>
      <c r="AM129" s="43">
        <v>0.6889532884</v>
      </c>
      <c r="AN129" s="192">
        <v>123.7</v>
      </c>
      <c r="AO129" s="150">
        <v>13.36</v>
      </c>
      <c r="AP129" s="39">
        <v>45.47892109119765</v>
      </c>
      <c r="AQ129" s="41">
        <v>9.579606747682229</v>
      </c>
      <c r="AR129" s="41">
        <v>0</v>
      </c>
      <c r="AS129" s="194">
        <v>60</v>
      </c>
      <c r="AT129" s="39">
        <v>293.57536454291926</v>
      </c>
      <c r="AU129" s="41">
        <v>1270.8782263027647</v>
      </c>
      <c r="AV129" s="43">
        <v>2008.7588483378215</v>
      </c>
      <c r="AY129" s="41"/>
    </row>
    <row r="130" spans="1:51" s="120" customFormat="1" ht="12.75">
      <c r="A130" s="139" t="s">
        <v>127</v>
      </c>
      <c r="B130" s="149">
        <v>39189</v>
      </c>
      <c r="C130" s="112">
        <v>108</v>
      </c>
      <c r="D130" s="113">
        <v>0.3958333333333333</v>
      </c>
      <c r="E130" s="114" t="s">
        <v>208</v>
      </c>
      <c r="F130" s="150">
        <v>-10.7565</v>
      </c>
      <c r="G130" s="168">
        <v>3150</v>
      </c>
      <c r="H130" s="157">
        <v>6.34</v>
      </c>
      <c r="I130" s="119">
        <v>-33.7</v>
      </c>
      <c r="J130" s="119">
        <f>I130+(-0.7443*N130+224.98)</f>
        <v>162.62444999999997</v>
      </c>
      <c r="K130" s="158">
        <f>0.0169*J130</f>
        <v>2.748353204999999</v>
      </c>
      <c r="L130" s="157">
        <v>2.12</v>
      </c>
      <c r="M130" s="119">
        <v>32.5</v>
      </c>
      <c r="N130" s="119">
        <v>38.5</v>
      </c>
      <c r="O130" s="157">
        <v>29.5</v>
      </c>
      <c r="P130" s="157">
        <v>62.6</v>
      </c>
      <c r="Q130" s="157">
        <f>P130-O130</f>
        <v>33.1</v>
      </c>
      <c r="R130" s="157">
        <v>0</v>
      </c>
      <c r="S130" s="119">
        <v>0.3</v>
      </c>
      <c r="T130" s="158">
        <v>0.018</v>
      </c>
      <c r="U130" s="157">
        <v>88</v>
      </c>
      <c r="V130" s="158">
        <v>0.278</v>
      </c>
      <c r="W130" s="158">
        <v>0.88</v>
      </c>
      <c r="X130" s="158">
        <v>367.32234</v>
      </c>
      <c r="Y130" s="169">
        <v>291.04461999999995</v>
      </c>
      <c r="Z130" s="39">
        <v>0</v>
      </c>
      <c r="AA130" s="41">
        <v>239.873678558</v>
      </c>
      <c r="AB130" s="119">
        <v>96.09931472800001</v>
      </c>
      <c r="AC130" s="41">
        <v>10.5</v>
      </c>
      <c r="AD130" s="119">
        <v>0</v>
      </c>
      <c r="AE130" s="41">
        <v>57.7</v>
      </c>
      <c r="AF130" s="43">
        <v>23.5</v>
      </c>
      <c r="AG130" s="39">
        <v>0.11</v>
      </c>
      <c r="AH130" s="41">
        <v>549.870771501</v>
      </c>
      <c r="AI130" s="119">
        <v>0</v>
      </c>
      <c r="AJ130" s="41">
        <v>4.598763687</v>
      </c>
      <c r="AK130" s="41">
        <v>0</v>
      </c>
      <c r="AL130" s="119">
        <v>0</v>
      </c>
      <c r="AM130" s="43">
        <v>0.4658187976</v>
      </c>
      <c r="AN130" s="192">
        <v>114.8</v>
      </c>
      <c r="AO130" s="150">
        <v>14.75</v>
      </c>
      <c r="AP130" s="39">
        <v>42.767259337149454</v>
      </c>
      <c r="AQ130" s="41">
        <v>8.822874726039352</v>
      </c>
      <c r="AR130" s="41">
        <v>0</v>
      </c>
      <c r="AS130" s="194">
        <v>52</v>
      </c>
      <c r="AT130" s="39">
        <v>285.5050698121547</v>
      </c>
      <c r="AU130" s="41">
        <v>414.18087788206</v>
      </c>
      <c r="AV130" s="43">
        <v>619.907854283498</v>
      </c>
      <c r="AY130" s="41"/>
    </row>
    <row r="131" spans="1:51" s="120" customFormat="1" ht="12.75">
      <c r="A131" s="139" t="s">
        <v>128</v>
      </c>
      <c r="B131" s="149">
        <v>39196</v>
      </c>
      <c r="C131" s="112">
        <v>115</v>
      </c>
      <c r="D131" s="113">
        <v>0.5416666666666666</v>
      </c>
      <c r="E131" s="114" t="s">
        <v>208</v>
      </c>
      <c r="F131" s="150">
        <v>-7.11499</v>
      </c>
      <c r="G131" s="168">
        <v>2802</v>
      </c>
      <c r="H131" s="157">
        <v>6.31</v>
      </c>
      <c r="I131" s="119">
        <v>-12.9</v>
      </c>
      <c r="J131" s="119">
        <f>I131+(-0.7443*N131+224.98)</f>
        <v>186.55051</v>
      </c>
      <c r="K131" s="158">
        <f>0.0169*J131</f>
        <v>3.152703619</v>
      </c>
      <c r="L131" s="157">
        <v>2.26</v>
      </c>
      <c r="M131" s="119">
        <v>32.7</v>
      </c>
      <c r="N131" s="119">
        <v>34.3</v>
      </c>
      <c r="O131" s="157">
        <v>52.5</v>
      </c>
      <c r="P131" s="157">
        <v>114</v>
      </c>
      <c r="Q131" s="157">
        <f>P131-O131</f>
        <v>61.5</v>
      </c>
      <c r="R131" s="157">
        <v>0.01</v>
      </c>
      <c r="S131" s="119">
        <v>0.3</v>
      </c>
      <c r="T131" s="158">
        <v>0.01</v>
      </c>
      <c r="U131" s="157">
        <v>100</v>
      </c>
      <c r="V131" s="158">
        <v>0.138</v>
      </c>
      <c r="W131" s="158">
        <v>0.504</v>
      </c>
      <c r="X131" s="158">
        <v>397.22067000000004</v>
      </c>
      <c r="Y131" s="169">
        <v>301.24618399999997</v>
      </c>
      <c r="Z131" s="39">
        <v>0</v>
      </c>
      <c r="AA131" s="41">
        <v>242.79060617599998</v>
      </c>
      <c r="AB131" s="119">
        <v>92.83995172800002</v>
      </c>
      <c r="AC131" s="41">
        <v>7.2</v>
      </c>
      <c r="AD131" s="119">
        <v>0</v>
      </c>
      <c r="AE131" s="41">
        <v>58.1</v>
      </c>
      <c r="AF131" s="43">
        <v>24.5</v>
      </c>
      <c r="AG131" s="39">
        <v>0.11</v>
      </c>
      <c r="AH131" s="41">
        <v>539.131950814</v>
      </c>
      <c r="AI131" s="119">
        <v>0</v>
      </c>
      <c r="AJ131" s="41">
        <v>2.756288887</v>
      </c>
      <c r="AK131" s="41">
        <v>-1.0496456237</v>
      </c>
      <c r="AL131" s="119">
        <v>0</v>
      </c>
      <c r="AM131" s="43">
        <v>0.44008276360000004</v>
      </c>
      <c r="AN131" s="192">
        <v>127.79</v>
      </c>
      <c r="AO131" s="150">
        <v>15.2</v>
      </c>
      <c r="AP131" s="39">
        <v>45.744302094127825</v>
      </c>
      <c r="AQ131" s="41">
        <v>10.24768796742214</v>
      </c>
      <c r="AR131" s="41">
        <v>0</v>
      </c>
      <c r="AS131" s="194">
        <v>63</v>
      </c>
      <c r="AT131" s="39">
        <v>277.2063678839555</v>
      </c>
      <c r="AU131" s="41">
        <v>1089.346651659536</v>
      </c>
      <c r="AV131" s="43">
        <v>1876.8231404264925</v>
      </c>
      <c r="AY131" s="41"/>
    </row>
    <row r="132" spans="1:51" s="120" customFormat="1" ht="12.75">
      <c r="A132" s="139" t="s">
        <v>129</v>
      </c>
      <c r="B132" s="149">
        <v>39202</v>
      </c>
      <c r="C132" s="112">
        <v>121</v>
      </c>
      <c r="D132" s="113">
        <v>0.2916666666666667</v>
      </c>
      <c r="E132" s="114" t="s">
        <v>208</v>
      </c>
      <c r="F132" s="150">
        <v>-5.95563</v>
      </c>
      <c r="G132" s="168">
        <v>2850</v>
      </c>
      <c r="H132" s="157">
        <v>6.36</v>
      </c>
      <c r="I132" s="119">
        <v>-11.5</v>
      </c>
      <c r="J132" s="119">
        <f>I132+(-0.7443*N132+224.98)</f>
        <v>186.98291999999998</v>
      </c>
      <c r="K132" s="158">
        <f>0.0169*J132</f>
        <v>3.1600113479999994</v>
      </c>
      <c r="L132" s="157">
        <v>1.77</v>
      </c>
      <c r="M132" s="119">
        <v>26.7</v>
      </c>
      <c r="N132" s="119">
        <v>35.6</v>
      </c>
      <c r="O132" s="157">
        <v>54.5</v>
      </c>
      <c r="P132" s="157">
        <v>131</v>
      </c>
      <c r="Q132" s="157">
        <f>P132-O132</f>
        <v>76.5</v>
      </c>
      <c r="R132" s="157">
        <v>0</v>
      </c>
      <c r="S132" s="119">
        <v>2.1</v>
      </c>
      <c r="T132" s="158">
        <v>0.017</v>
      </c>
      <c r="U132" s="157">
        <v>156</v>
      </c>
      <c r="V132" s="158">
        <v>0.144</v>
      </c>
      <c r="W132" s="158">
        <v>0.381</v>
      </c>
      <c r="X132" s="158">
        <v>370.37319</v>
      </c>
      <c r="Y132" s="169">
        <v>333.951198</v>
      </c>
      <c r="Z132" s="39">
        <v>0</v>
      </c>
      <c r="AA132" s="41">
        <v>241.49030931</v>
      </c>
      <c r="AB132" s="119">
        <v>94.82509632800001</v>
      </c>
      <c r="AC132" s="41">
        <v>7.8</v>
      </c>
      <c r="AD132" s="119">
        <v>0</v>
      </c>
      <c r="AE132" s="41">
        <v>57.1</v>
      </c>
      <c r="AF132" s="43">
        <v>23.3</v>
      </c>
      <c r="AG132" s="39">
        <v>0.12</v>
      </c>
      <c r="AH132" s="41">
        <v>539.250477429</v>
      </c>
      <c r="AI132" s="119">
        <v>0</v>
      </c>
      <c r="AJ132" s="41">
        <v>5.682308407</v>
      </c>
      <c r="AK132" s="41">
        <v>0</v>
      </c>
      <c r="AL132" s="119">
        <v>0</v>
      </c>
      <c r="AM132" s="43">
        <v>0.5412359724</v>
      </c>
      <c r="AN132" s="192">
        <v>108.33471415999999</v>
      </c>
      <c r="AO132" s="150">
        <v>16.28</v>
      </c>
      <c r="AP132" s="39">
        <v>39.016381489170925</v>
      </c>
      <c r="AQ132" s="41">
        <v>16.618193432976195</v>
      </c>
      <c r="AR132" s="41">
        <v>0</v>
      </c>
      <c r="AS132" s="194">
        <v>62</v>
      </c>
      <c r="AT132" s="39">
        <v>316.2505998073173</v>
      </c>
      <c r="AU132" s="41">
        <v>1458.2219736645006</v>
      </c>
      <c r="AV132" s="43">
        <v>2184.6696482767265</v>
      </c>
      <c r="AY132" s="41"/>
    </row>
    <row r="133" spans="1:51" s="120" customFormat="1" ht="12.75">
      <c r="A133" s="139" t="s">
        <v>130</v>
      </c>
      <c r="B133" s="149">
        <v>39217</v>
      </c>
      <c r="C133" s="112">
        <v>136</v>
      </c>
      <c r="D133" s="113">
        <v>16.45</v>
      </c>
      <c r="E133" s="114" t="s">
        <v>208</v>
      </c>
      <c r="F133" s="150">
        <v>-1.89523</v>
      </c>
      <c r="G133" s="168">
        <v>2820</v>
      </c>
      <c r="H133" s="157">
        <v>6.24</v>
      </c>
      <c r="I133" s="119">
        <v>-4.7</v>
      </c>
      <c r="J133" s="119">
        <f>I133+(-0.7443*N133+224.98)</f>
        <v>197.72771</v>
      </c>
      <c r="K133" s="158">
        <f>0.0169*J133</f>
        <v>3.3415982989999997</v>
      </c>
      <c r="L133" s="157">
        <v>2.02</v>
      </c>
      <c r="M133" s="119">
        <v>27.4</v>
      </c>
      <c r="N133" s="119">
        <v>30.3</v>
      </c>
      <c r="O133" s="157">
        <v>62</v>
      </c>
      <c r="P133" s="157">
        <v>107.6</v>
      </c>
      <c r="Q133" s="157">
        <f>P133-O133</f>
        <v>45.599999999999994</v>
      </c>
      <c r="R133" s="157">
        <v>0</v>
      </c>
      <c r="S133" s="119">
        <v>1.2</v>
      </c>
      <c r="T133" s="158">
        <v>0.015</v>
      </c>
      <c r="U133" s="157">
        <v>204</v>
      </c>
      <c r="V133" s="158">
        <v>0.465</v>
      </c>
      <c r="W133" s="158">
        <v>1.03</v>
      </c>
      <c r="X133" s="158">
        <v>390.35625749999997</v>
      </c>
      <c r="Y133" s="169">
        <v>349.70361299999996</v>
      </c>
      <c r="Z133" s="39">
        <v>0</v>
      </c>
      <c r="AA133" s="41">
        <v>243.31058075199996</v>
      </c>
      <c r="AB133" s="119">
        <v>0</v>
      </c>
      <c r="AC133" s="41">
        <v>6.1</v>
      </c>
      <c r="AD133" s="119">
        <v>0</v>
      </c>
      <c r="AE133" s="41">
        <v>59.2</v>
      </c>
      <c r="AF133" s="43">
        <v>24.9</v>
      </c>
      <c r="AG133" s="39">
        <v>0.11</v>
      </c>
      <c r="AH133" s="41">
        <v>535.586980244</v>
      </c>
      <c r="AI133" s="119">
        <v>0</v>
      </c>
      <c r="AJ133" s="41">
        <v>4.083419247</v>
      </c>
      <c r="AK133" s="41">
        <v>0</v>
      </c>
      <c r="AL133" s="119">
        <v>0</v>
      </c>
      <c r="AM133" s="43">
        <v>0.3099288088</v>
      </c>
      <c r="AN133" s="192">
        <v>97.74058848</v>
      </c>
      <c r="AO133" s="150">
        <v>15.22</v>
      </c>
      <c r="AP133" s="39">
        <v>14.395582029074744</v>
      </c>
      <c r="AQ133" s="41">
        <v>49.630693760376566</v>
      </c>
      <c r="AR133" s="41">
        <v>0</v>
      </c>
      <c r="AS133" s="43">
        <v>76</v>
      </c>
      <c r="AT133" s="39">
        <v>366.69532643742235</v>
      </c>
      <c r="AU133" s="41">
        <v>1815.84116953586</v>
      </c>
      <c r="AV133" s="43">
        <v>2424.72563248624</v>
      </c>
      <c r="AY133" s="41"/>
    </row>
    <row r="134" spans="1:51" s="120" customFormat="1" ht="12.75">
      <c r="A134" s="139" t="s">
        <v>131</v>
      </c>
      <c r="B134" s="149">
        <v>39222</v>
      </c>
      <c r="C134" s="112">
        <v>141</v>
      </c>
      <c r="D134" s="113">
        <v>0.20833333333333334</v>
      </c>
      <c r="E134" s="114" t="s">
        <v>212</v>
      </c>
      <c r="F134" s="150">
        <v>1.4233</v>
      </c>
      <c r="G134" s="168">
        <v>2710</v>
      </c>
      <c r="H134" s="157">
        <v>6.21</v>
      </c>
      <c r="I134" s="119">
        <v>-2.3</v>
      </c>
      <c r="J134" s="119">
        <f>I134+(-0.7443*N134+224.98)</f>
        <v>202.65832999999998</v>
      </c>
      <c r="K134" s="158">
        <f>0.0169*J134</f>
        <v>3.4249257769999994</v>
      </c>
      <c r="L134" s="157">
        <v>4.02</v>
      </c>
      <c r="M134" s="119">
        <v>51.5</v>
      </c>
      <c r="N134" s="119">
        <v>26.9</v>
      </c>
      <c r="O134" s="157">
        <v>107</v>
      </c>
      <c r="P134" s="157">
        <v>151</v>
      </c>
      <c r="Q134" s="157">
        <f>P134-O134</f>
        <v>44</v>
      </c>
      <c r="R134" s="157">
        <v>0</v>
      </c>
      <c r="S134" s="119">
        <v>0.5</v>
      </c>
      <c r="T134" s="158">
        <v>0.005</v>
      </c>
      <c r="U134" s="157">
        <v>130</v>
      </c>
      <c r="V134" s="158">
        <v>0.237</v>
      </c>
      <c r="W134" s="158">
        <v>0.6</v>
      </c>
      <c r="X134" s="158">
        <v>391.11897</v>
      </c>
      <c r="Y134" s="169">
        <v>360.655292</v>
      </c>
      <c r="Z134" s="39">
        <v>0</v>
      </c>
      <c r="AA134" s="41">
        <v>240.569781306</v>
      </c>
      <c r="AB134" s="119">
        <v>94.975774328</v>
      </c>
      <c r="AC134" s="41">
        <v>7.1</v>
      </c>
      <c r="AD134" s="119">
        <v>0</v>
      </c>
      <c r="AE134" s="41">
        <v>60.1</v>
      </c>
      <c r="AF134" s="43">
        <v>24.861881908</v>
      </c>
      <c r="AG134" s="39">
        <v>0.11</v>
      </c>
      <c r="AH134" s="41">
        <v>539.9225794089999</v>
      </c>
      <c r="AI134" s="119">
        <v>0</v>
      </c>
      <c r="AJ134" s="41">
        <v>3.106832807000001</v>
      </c>
      <c r="AK134" s="41">
        <v>0</v>
      </c>
      <c r="AL134" s="119">
        <v>0</v>
      </c>
      <c r="AM134" s="43">
        <v>2.6943942258</v>
      </c>
      <c r="AN134" s="192">
        <v>105.545152</v>
      </c>
      <c r="AO134" s="150">
        <v>15.53</v>
      </c>
      <c r="AP134" s="39">
        <v>56.102387595889994</v>
      </c>
      <c r="AQ134" s="41">
        <v>13.674086751674821</v>
      </c>
      <c r="AR134" s="41">
        <v>0</v>
      </c>
      <c r="AS134" s="43">
        <v>72</v>
      </c>
      <c r="AT134" s="39">
        <v>399.8850877230213</v>
      </c>
      <c r="AU134" s="41">
        <v>1325.5096446848029</v>
      </c>
      <c r="AV134" s="43">
        <v>1761.0140856744295</v>
      </c>
      <c r="AY134" s="41"/>
    </row>
    <row r="135" spans="1:51" s="120" customFormat="1" ht="12.75">
      <c r="A135" s="139" t="s">
        <v>132</v>
      </c>
      <c r="B135" s="149">
        <v>39230</v>
      </c>
      <c r="C135" s="112">
        <v>149</v>
      </c>
      <c r="D135" s="113">
        <v>0.3333333333333333</v>
      </c>
      <c r="E135" s="114" t="s">
        <v>212</v>
      </c>
      <c r="F135" s="150">
        <v>-4.83674</v>
      </c>
      <c r="G135" s="168">
        <v>2937</v>
      </c>
      <c r="H135" s="157">
        <v>6.28</v>
      </c>
      <c r="I135" s="119">
        <v>-6.9</v>
      </c>
      <c r="J135" s="119">
        <f>I135+(-0.7443*N135+224.98)</f>
        <v>191.80621</v>
      </c>
      <c r="K135" s="158">
        <f>0.0169*J135</f>
        <v>3.2415249489999995</v>
      </c>
      <c r="L135" s="157">
        <v>2.65</v>
      </c>
      <c r="M135" s="119">
        <v>38.8</v>
      </c>
      <c r="N135" s="119">
        <v>35.3</v>
      </c>
      <c r="O135" s="157">
        <v>55.5</v>
      </c>
      <c r="P135" s="157">
        <v>111.5</v>
      </c>
      <c r="Q135" s="157">
        <f>P135-O135</f>
        <v>56</v>
      </c>
      <c r="R135" s="157">
        <v>0.03</v>
      </c>
      <c r="S135" s="119">
        <v>1.6</v>
      </c>
      <c r="T135" s="158">
        <v>0.004</v>
      </c>
      <c r="U135" s="157">
        <v>185</v>
      </c>
      <c r="V135" s="158">
        <v>0.153</v>
      </c>
      <c r="W135" s="158">
        <v>0.574</v>
      </c>
      <c r="X135" s="158">
        <v>396.915585</v>
      </c>
      <c r="Y135" s="169">
        <v>359.755154</v>
      </c>
      <c r="Z135" s="39">
        <v>0</v>
      </c>
      <c r="AA135" s="41">
        <v>244.56522365799998</v>
      </c>
      <c r="AB135" s="119">
        <v>0</v>
      </c>
      <c r="AC135" s="41">
        <v>6.1</v>
      </c>
      <c r="AD135" s="119">
        <v>0</v>
      </c>
      <c r="AE135" s="41">
        <v>58.5</v>
      </c>
      <c r="AF135" s="43">
        <v>22.6</v>
      </c>
      <c r="AG135" s="39">
        <v>0.11</v>
      </c>
      <c r="AH135" s="41">
        <v>548.885511763</v>
      </c>
      <c r="AI135" s="119">
        <v>0</v>
      </c>
      <c r="AJ135" s="41">
        <v>3.0695594670000004</v>
      </c>
      <c r="AK135" s="41">
        <v>0</v>
      </c>
      <c r="AL135" s="119">
        <v>0</v>
      </c>
      <c r="AM135" s="43">
        <v>0.6356856288</v>
      </c>
      <c r="AN135" s="192">
        <v>101.05287007999999</v>
      </c>
      <c r="AO135" s="150">
        <v>15.99</v>
      </c>
      <c r="AP135" s="39">
        <v>55.49558398351301</v>
      </c>
      <c r="AQ135" s="41">
        <v>13.535806593833708</v>
      </c>
      <c r="AR135" s="41">
        <v>0</v>
      </c>
      <c r="AS135" s="43">
        <v>74</v>
      </c>
      <c r="AT135" s="39">
        <v>389.7658199134218</v>
      </c>
      <c r="AU135" s="41">
        <v>1157.4392184287192</v>
      </c>
      <c r="AV135" s="43">
        <v>1570.3844173260848</v>
      </c>
      <c r="AY135" s="41"/>
    </row>
    <row r="136" spans="1:51" s="120" customFormat="1" ht="12.75">
      <c r="A136" s="139" t="s">
        <v>133</v>
      </c>
      <c r="B136" s="149">
        <v>39245</v>
      </c>
      <c r="C136" s="112">
        <v>164</v>
      </c>
      <c r="D136" s="113">
        <v>0.6666666666666666</v>
      </c>
      <c r="E136" s="121" t="s">
        <v>219</v>
      </c>
      <c r="F136" s="150">
        <v>-4.09675</v>
      </c>
      <c r="G136" s="168">
        <v>2892</v>
      </c>
      <c r="H136" s="157">
        <v>6.24</v>
      </c>
      <c r="I136" s="119">
        <v>9.5</v>
      </c>
      <c r="J136" s="119">
        <f>I136+(-0.7443*N136+224.98)</f>
        <v>212.15099999999998</v>
      </c>
      <c r="K136" s="158">
        <f>0.0169*J136</f>
        <v>3.585351899999999</v>
      </c>
      <c r="L136" s="157">
        <v>2.92</v>
      </c>
      <c r="M136" s="119">
        <v>39.5</v>
      </c>
      <c r="N136" s="119">
        <v>30</v>
      </c>
      <c r="O136" s="157">
        <v>84</v>
      </c>
      <c r="P136" s="157">
        <v>144.5</v>
      </c>
      <c r="Q136" s="157">
        <f>P136-O136</f>
        <v>60.5</v>
      </c>
      <c r="R136" s="157">
        <v>0.01</v>
      </c>
      <c r="S136" s="119">
        <v>0.7</v>
      </c>
      <c r="T136" s="158">
        <v>0.015</v>
      </c>
      <c r="U136" s="157">
        <v>170</v>
      </c>
      <c r="V136" s="158">
        <v>0.146</v>
      </c>
      <c r="W136" s="158">
        <v>0.456</v>
      </c>
      <c r="X136" s="158">
        <v>363.966405</v>
      </c>
      <c r="Y136" s="169">
        <v>376.407707</v>
      </c>
      <c r="Z136" s="39">
        <v>0</v>
      </c>
      <c r="AA136" s="41">
        <v>245.82527295399998</v>
      </c>
      <c r="AB136" s="119">
        <v>0</v>
      </c>
      <c r="AC136" s="41">
        <v>6</v>
      </c>
      <c r="AD136" s="119">
        <v>0</v>
      </c>
      <c r="AE136" s="41">
        <v>56.4</v>
      </c>
      <c r="AF136" s="43">
        <v>18.7</v>
      </c>
      <c r="AG136" s="39">
        <v>0.1</v>
      </c>
      <c r="AH136" s="41">
        <v>549.490442216</v>
      </c>
      <c r="AI136" s="119">
        <v>0</v>
      </c>
      <c r="AJ136" s="41">
        <v>3.1158083270000003</v>
      </c>
      <c r="AK136" s="41">
        <v>0.40609051929999995</v>
      </c>
      <c r="AL136" s="119">
        <v>0</v>
      </c>
      <c r="AM136" s="43">
        <v>0.4129870616</v>
      </c>
      <c r="AN136" s="192">
        <v>120.39</v>
      </c>
      <c r="AO136" s="150">
        <v>13.71</v>
      </c>
      <c r="AP136" s="39">
        <v>41.73159574934653</v>
      </c>
      <c r="AQ136" s="41">
        <v>23.46466370343417</v>
      </c>
      <c r="AR136" s="41">
        <v>0</v>
      </c>
      <c r="AS136" s="43">
        <v>74</v>
      </c>
      <c r="AT136" s="39">
        <v>374.5940840218034</v>
      </c>
      <c r="AU136" s="41">
        <v>1033.3245662083377</v>
      </c>
      <c r="AV136" s="43">
        <v>1432.527293488721</v>
      </c>
      <c r="AY136" s="41"/>
    </row>
    <row r="137" spans="1:51" s="120" customFormat="1" ht="12.75">
      <c r="A137" s="139" t="s">
        <v>134</v>
      </c>
      <c r="B137" s="149">
        <v>39250</v>
      </c>
      <c r="C137" s="112">
        <v>169</v>
      </c>
      <c r="D137" s="113">
        <v>0.4791666666666667</v>
      </c>
      <c r="E137" s="114" t="s">
        <v>214</v>
      </c>
      <c r="F137" s="150">
        <v>-5.80593</v>
      </c>
      <c r="G137" s="168">
        <v>2620</v>
      </c>
      <c r="H137" s="157">
        <v>6.3</v>
      </c>
      <c r="I137" s="119">
        <v>6.7</v>
      </c>
      <c r="J137" s="119">
        <f>I137+(-0.7443*N137+224.98)</f>
        <v>206.96923999999999</v>
      </c>
      <c r="K137" s="158">
        <f>0.0169*J137</f>
        <v>3.4977801559999993</v>
      </c>
      <c r="L137" s="157">
        <v>2.96</v>
      </c>
      <c r="M137" s="119">
        <v>42.3</v>
      </c>
      <c r="N137" s="119">
        <v>33.2</v>
      </c>
      <c r="O137" s="157">
        <v>58</v>
      </c>
      <c r="P137" s="157">
        <v>135</v>
      </c>
      <c r="Q137" s="157">
        <f>P137-O137</f>
        <v>77</v>
      </c>
      <c r="R137" s="157">
        <v>0</v>
      </c>
      <c r="S137" s="119">
        <v>1.1</v>
      </c>
      <c r="T137" s="158">
        <v>0.006</v>
      </c>
      <c r="U137" s="157">
        <v>124</v>
      </c>
      <c r="V137" s="158">
        <v>0.167</v>
      </c>
      <c r="W137" s="158">
        <v>0.476</v>
      </c>
      <c r="X137" s="158">
        <v>396.305415</v>
      </c>
      <c r="Y137" s="169">
        <v>368.456488</v>
      </c>
      <c r="Z137" s="39">
        <v>0</v>
      </c>
      <c r="AA137" s="41">
        <v>165.549992814</v>
      </c>
      <c r="AB137" s="119">
        <v>69.264019528</v>
      </c>
      <c r="AC137" s="41">
        <v>4.7</v>
      </c>
      <c r="AD137" s="119">
        <v>0</v>
      </c>
      <c r="AE137" s="41">
        <v>40.4</v>
      </c>
      <c r="AF137" s="43">
        <v>18.1</v>
      </c>
      <c r="AG137" s="39">
        <v>0.1</v>
      </c>
      <c r="AH137" s="41">
        <v>354.387745042</v>
      </c>
      <c r="AI137" s="119">
        <v>0</v>
      </c>
      <c r="AJ137" s="41">
        <v>3.2</v>
      </c>
      <c r="AK137" s="41">
        <v>0.4854792703</v>
      </c>
      <c r="AL137" s="119">
        <v>0</v>
      </c>
      <c r="AM137" s="43">
        <v>1.9280363922</v>
      </c>
      <c r="AN137" s="192">
        <v>121.98</v>
      </c>
      <c r="AO137" s="150">
        <v>13.25</v>
      </c>
      <c r="AP137" s="39">
        <v>50.930580852596606</v>
      </c>
      <c r="AQ137" s="41">
        <v>13.912714032445372</v>
      </c>
      <c r="AR137" s="41">
        <v>0</v>
      </c>
      <c r="AS137" s="43">
        <v>75</v>
      </c>
      <c r="AT137" s="39">
        <v>349.1921830696727</v>
      </c>
      <c r="AU137" s="41">
        <v>1329.8860846950333</v>
      </c>
      <c r="AV137" s="43">
        <v>1891.3305172101159</v>
      </c>
      <c r="AY137" s="41"/>
    </row>
    <row r="138" spans="1:51" s="120" customFormat="1" ht="12.75">
      <c r="A138" s="139" t="s">
        <v>135</v>
      </c>
      <c r="B138" s="149">
        <v>39258</v>
      </c>
      <c r="C138" s="112">
        <v>177</v>
      </c>
      <c r="D138" s="113">
        <v>0.3229166666666667</v>
      </c>
      <c r="E138" s="114" t="s">
        <v>208</v>
      </c>
      <c r="F138" s="150">
        <v>-8.56654</v>
      </c>
      <c r="G138" s="168">
        <v>2540</v>
      </c>
      <c r="H138" s="157">
        <v>6.33</v>
      </c>
      <c r="I138" s="119">
        <v>8.7</v>
      </c>
      <c r="J138" s="119">
        <f>I138+(-0.7443*N138+224.98)</f>
        <v>209.04366999999996</v>
      </c>
      <c r="K138" s="158">
        <f>0.0169*J138</f>
        <v>3.532838022999999</v>
      </c>
      <c r="L138" s="157">
        <v>3.31</v>
      </c>
      <c r="M138" s="119">
        <v>47.1</v>
      </c>
      <c r="N138" s="119">
        <v>33.1</v>
      </c>
      <c r="O138" s="157">
        <v>47</v>
      </c>
      <c r="P138" s="157">
        <v>130.5</v>
      </c>
      <c r="Q138" s="157">
        <f>P138-O138</f>
        <v>83.5</v>
      </c>
      <c r="R138" s="157">
        <v>0.02</v>
      </c>
      <c r="S138" s="119">
        <v>0.2</v>
      </c>
      <c r="T138" s="158">
        <v>0.012</v>
      </c>
      <c r="U138" s="157">
        <v>144</v>
      </c>
      <c r="V138" s="158">
        <v>0.153</v>
      </c>
      <c r="W138" s="158">
        <v>0.522</v>
      </c>
      <c r="X138" s="158">
        <v>318.203655</v>
      </c>
      <c r="Y138" s="169">
        <v>348.20338300000003</v>
      </c>
      <c r="Z138" s="39">
        <v>0</v>
      </c>
      <c r="AA138" s="41">
        <v>232.2868314</v>
      </c>
      <c r="AB138" s="119">
        <v>97.677476528</v>
      </c>
      <c r="AC138" s="41">
        <v>6.6</v>
      </c>
      <c r="AD138" s="119">
        <v>0</v>
      </c>
      <c r="AE138" s="41">
        <v>59.4</v>
      </c>
      <c r="AF138" s="43">
        <v>23.8</v>
      </c>
      <c r="AG138" s="39">
        <v>0.09</v>
      </c>
      <c r="AH138" s="41">
        <v>545.031366548</v>
      </c>
      <c r="AI138" s="119">
        <v>0</v>
      </c>
      <c r="AJ138" s="41">
        <v>3.847562527</v>
      </c>
      <c r="AK138" s="41">
        <v>0</v>
      </c>
      <c r="AL138" s="119">
        <v>0</v>
      </c>
      <c r="AM138" s="43">
        <v>0.5456928848</v>
      </c>
      <c r="AN138" s="192">
        <v>126.27</v>
      </c>
      <c r="AO138" s="150">
        <v>14.36</v>
      </c>
      <c r="AP138" s="39">
        <v>0</v>
      </c>
      <c r="AQ138" s="41">
        <v>58.245387306475514</v>
      </c>
      <c r="AR138" s="41">
        <v>0</v>
      </c>
      <c r="AS138" s="43">
        <v>74</v>
      </c>
      <c r="AT138" s="39">
        <v>333.7938114143357</v>
      </c>
      <c r="AU138" s="41">
        <v>1461.8089668839489</v>
      </c>
      <c r="AV138" s="43">
        <v>1928.8554517072607</v>
      </c>
      <c r="AY138" s="41"/>
    </row>
    <row r="139" spans="1:51" s="120" customFormat="1" ht="12.75">
      <c r="A139" s="139" t="s">
        <v>136</v>
      </c>
      <c r="B139" s="149">
        <v>39266</v>
      </c>
      <c r="C139" s="112">
        <v>185</v>
      </c>
      <c r="D139" s="113">
        <v>0.375</v>
      </c>
      <c r="E139" s="114" t="s">
        <v>208</v>
      </c>
      <c r="F139" s="150">
        <v>0.375986</v>
      </c>
      <c r="G139" s="168">
        <v>2558</v>
      </c>
      <c r="H139" s="157">
        <v>6.33</v>
      </c>
      <c r="I139" s="119">
        <v>3.9</v>
      </c>
      <c r="J139" s="119">
        <f>I139+(-0.7443*N139+224.98)</f>
        <v>202.68063999999998</v>
      </c>
      <c r="K139" s="158">
        <f>0.0169*J139</f>
        <v>3.4253028159999994</v>
      </c>
      <c r="L139" s="157">
        <v>3.72</v>
      </c>
      <c r="M139" s="119">
        <v>55</v>
      </c>
      <c r="N139" s="119">
        <v>35.2</v>
      </c>
      <c r="O139" s="157">
        <v>123</v>
      </c>
      <c r="P139" s="157">
        <v>183</v>
      </c>
      <c r="Q139" s="157">
        <f>P139-O139</f>
        <v>60</v>
      </c>
      <c r="R139" s="157">
        <v>0</v>
      </c>
      <c r="S139" s="119">
        <v>0.6</v>
      </c>
      <c r="T139" s="158">
        <v>0.022</v>
      </c>
      <c r="U139" s="157">
        <v>100</v>
      </c>
      <c r="V139" s="158">
        <v>0.168</v>
      </c>
      <c r="W139" s="158">
        <v>0.493</v>
      </c>
      <c r="X139" s="158">
        <v>446.33935500000007</v>
      </c>
      <c r="Y139" s="169">
        <v>401.761594</v>
      </c>
      <c r="Z139" s="39">
        <v>0</v>
      </c>
      <c r="AA139" s="41">
        <v>245.32800521599998</v>
      </c>
      <c r="AB139" s="119">
        <v>0</v>
      </c>
      <c r="AC139" s="41">
        <v>7</v>
      </c>
      <c r="AD139" s="119">
        <v>0</v>
      </c>
      <c r="AE139" s="41">
        <v>61.2</v>
      </c>
      <c r="AF139" s="43">
        <v>25.7</v>
      </c>
      <c r="AG139" s="39">
        <v>0.09</v>
      </c>
      <c r="AH139" s="41">
        <v>537.6491995089999</v>
      </c>
      <c r="AI139" s="119">
        <v>0</v>
      </c>
      <c r="AJ139" s="41">
        <v>4.910946782</v>
      </c>
      <c r="AK139" s="41">
        <v>0.6985655773</v>
      </c>
      <c r="AL139" s="119">
        <v>0</v>
      </c>
      <c r="AM139" s="43">
        <v>0.3106476232</v>
      </c>
      <c r="AN139" s="192">
        <v>120.12</v>
      </c>
      <c r="AO139" s="150">
        <v>13.41</v>
      </c>
      <c r="AP139" s="39">
        <v>42.78330734021283</v>
      </c>
      <c r="AQ139" s="41">
        <v>20.37550656765331</v>
      </c>
      <c r="AR139" s="41">
        <v>0</v>
      </c>
      <c r="AS139" s="43">
        <v>73</v>
      </c>
      <c r="AT139" s="39">
        <v>355.39296234838497</v>
      </c>
      <c r="AU139" s="41">
        <v>2556.5696326739458</v>
      </c>
      <c r="AV139" s="43">
        <v>1491.6730021932367</v>
      </c>
      <c r="AY139" s="41"/>
    </row>
    <row r="140" spans="1:51" s="120" customFormat="1" ht="12.75">
      <c r="A140" s="139" t="s">
        <v>137</v>
      </c>
      <c r="B140" s="149">
        <v>39275</v>
      </c>
      <c r="C140" s="112">
        <v>194</v>
      </c>
      <c r="D140" s="113">
        <v>0.3333333333333333</v>
      </c>
      <c r="E140" s="114" t="s">
        <v>208</v>
      </c>
      <c r="F140" s="150">
        <v>-1.84564</v>
      </c>
      <c r="G140" s="168">
        <v>2700</v>
      </c>
      <c r="H140" s="157">
        <v>6.31</v>
      </c>
      <c r="I140" s="119">
        <v>-0.8</v>
      </c>
      <c r="J140" s="119">
        <f>I140+(-0.7443*N140+224.98)</f>
        <v>197.53405999999998</v>
      </c>
      <c r="K140" s="158">
        <f>0.0169*J140</f>
        <v>3.3383256139999995</v>
      </c>
      <c r="L140" s="157">
        <v>2.89</v>
      </c>
      <c r="M140" s="119">
        <v>43</v>
      </c>
      <c r="N140" s="119">
        <v>35.8</v>
      </c>
      <c r="O140" s="157">
        <v>120</v>
      </c>
      <c r="P140" s="157">
        <v>158.5</v>
      </c>
      <c r="Q140" s="157">
        <f>P140-O140</f>
        <v>38.5</v>
      </c>
      <c r="R140" s="157">
        <v>0.03</v>
      </c>
      <c r="S140" s="119">
        <v>0.9</v>
      </c>
      <c r="T140" s="158">
        <v>0.01</v>
      </c>
      <c r="U140" s="157">
        <v>90</v>
      </c>
      <c r="V140" s="158">
        <v>0.155</v>
      </c>
      <c r="W140" s="158">
        <v>0.475</v>
      </c>
      <c r="X140" s="158">
        <v>403.93254</v>
      </c>
      <c r="Y140" s="169">
        <v>347.453268</v>
      </c>
      <c r="Z140" s="39">
        <v>0</v>
      </c>
      <c r="AA140" s="41">
        <v>245.43228847199998</v>
      </c>
      <c r="AB140" s="119">
        <v>99.73111112800001</v>
      </c>
      <c r="AC140" s="41">
        <v>6.7</v>
      </c>
      <c r="AD140" s="119">
        <v>0</v>
      </c>
      <c r="AE140" s="41">
        <v>58.9</v>
      </c>
      <c r="AF140" s="43">
        <v>23.4</v>
      </c>
      <c r="AG140" s="39">
        <v>0.09</v>
      </c>
      <c r="AH140" s="41">
        <v>551.0665586939999</v>
      </c>
      <c r="AI140" s="119">
        <v>0</v>
      </c>
      <c r="AJ140" s="41">
        <v>4.31190179</v>
      </c>
      <c r="AK140" s="41">
        <v>0</v>
      </c>
      <c r="AL140" s="119">
        <v>0</v>
      </c>
      <c r="AM140" s="43">
        <v>0.615854808</v>
      </c>
      <c r="AN140" s="192">
        <v>118.39</v>
      </c>
      <c r="AO140" s="150">
        <v>13.17</v>
      </c>
      <c r="AP140" s="39">
        <v>40.405517659425634</v>
      </c>
      <c r="AQ140" s="41">
        <v>21.43230837385512</v>
      </c>
      <c r="AR140" s="41">
        <v>0</v>
      </c>
      <c r="AS140" s="43">
        <v>71</v>
      </c>
      <c r="AT140" s="39">
        <v>387.72880431838604</v>
      </c>
      <c r="AU140" s="41">
        <v>1100.3730994596358</v>
      </c>
      <c r="AV140" s="43">
        <v>1483.7734090033032</v>
      </c>
      <c r="AY140" s="41"/>
    </row>
    <row r="141" spans="1:51" s="120" customFormat="1" ht="12.75">
      <c r="A141" s="139" t="s">
        <v>138</v>
      </c>
      <c r="B141" s="149">
        <v>39278</v>
      </c>
      <c r="C141" s="112">
        <v>197</v>
      </c>
      <c r="D141" s="113">
        <v>16.47</v>
      </c>
      <c r="E141" s="114" t="s">
        <v>216</v>
      </c>
      <c r="F141" s="150">
        <v>0.958498</v>
      </c>
      <c r="G141" s="175" t="s">
        <v>364</v>
      </c>
      <c r="H141" s="159" t="s">
        <v>364</v>
      </c>
      <c r="I141" s="159" t="s">
        <v>364</v>
      </c>
      <c r="J141" s="159" t="s">
        <v>364</v>
      </c>
      <c r="K141" s="159" t="s">
        <v>364</v>
      </c>
      <c r="L141" s="159" t="s">
        <v>364</v>
      </c>
      <c r="M141" s="159" t="s">
        <v>364</v>
      </c>
      <c r="N141" s="159" t="s">
        <v>364</v>
      </c>
      <c r="O141" s="159" t="s">
        <v>364</v>
      </c>
      <c r="P141" s="159" t="s">
        <v>364</v>
      </c>
      <c r="Q141" s="159" t="s">
        <v>364</v>
      </c>
      <c r="R141" s="159" t="s">
        <v>364</v>
      </c>
      <c r="S141" s="159" t="s">
        <v>364</v>
      </c>
      <c r="T141" s="159" t="s">
        <v>364</v>
      </c>
      <c r="U141" s="159" t="s">
        <v>364</v>
      </c>
      <c r="V141" s="159" t="s">
        <v>364</v>
      </c>
      <c r="W141" s="159" t="s">
        <v>364</v>
      </c>
      <c r="X141" s="159" t="s">
        <v>364</v>
      </c>
      <c r="Y141" s="170" t="s">
        <v>364</v>
      </c>
      <c r="Z141" s="39">
        <v>0</v>
      </c>
      <c r="AA141" s="41">
        <v>251.338469192</v>
      </c>
      <c r="AB141" s="119">
        <v>0</v>
      </c>
      <c r="AC141" s="41">
        <v>6.2</v>
      </c>
      <c r="AD141" s="119">
        <v>0</v>
      </c>
      <c r="AE141" s="41">
        <v>59.1</v>
      </c>
      <c r="AF141" s="43">
        <v>23.6</v>
      </c>
      <c r="AG141" s="39">
        <v>0.08</v>
      </c>
      <c r="AH141" s="41">
        <v>547.994194499</v>
      </c>
      <c r="AI141" s="119">
        <v>0</v>
      </c>
      <c r="AJ141" s="41">
        <v>2.3545434380000003</v>
      </c>
      <c r="AK141" s="41">
        <v>0.4328859709</v>
      </c>
      <c r="AL141" s="119">
        <v>0</v>
      </c>
      <c r="AM141" s="43">
        <v>0.46958312480000003</v>
      </c>
      <c r="AN141" s="192">
        <v>98.01</v>
      </c>
      <c r="AO141" s="150">
        <v>14.36</v>
      </c>
      <c r="AP141" s="39">
        <v>52.46044476887246</v>
      </c>
      <c r="AQ141" s="41">
        <v>14.16070901538629</v>
      </c>
      <c r="AR141" s="41">
        <v>0</v>
      </c>
      <c r="AS141" s="43">
        <v>77</v>
      </c>
      <c r="AT141" s="39">
        <v>371.4639078574604</v>
      </c>
      <c r="AU141" s="41">
        <v>1804.7280357770314</v>
      </c>
      <c r="AV141" s="43">
        <v>2389.335088746643</v>
      </c>
      <c r="AY141" s="41"/>
    </row>
    <row r="142" spans="1:51" s="120" customFormat="1" ht="13.5" thickBot="1">
      <c r="A142" s="141" t="s">
        <v>139</v>
      </c>
      <c r="B142" s="152">
        <v>39287</v>
      </c>
      <c r="C142" s="153">
        <v>206</v>
      </c>
      <c r="D142" s="154">
        <v>0.625</v>
      </c>
      <c r="E142" s="155" t="s">
        <v>216</v>
      </c>
      <c r="F142" s="156">
        <v>-1.01597</v>
      </c>
      <c r="G142" s="176">
        <v>2787</v>
      </c>
      <c r="H142" s="177">
        <v>6.53</v>
      </c>
      <c r="I142" s="178">
        <v>16.8</v>
      </c>
      <c r="J142" s="178">
        <f>I142+(-0.7443*N142+224.98)</f>
        <v>219.37657000000002</v>
      </c>
      <c r="K142" s="179">
        <f>0.0169*J142</f>
        <v>3.707464033</v>
      </c>
      <c r="L142" s="177">
        <v>5.05</v>
      </c>
      <c r="M142" s="178">
        <v>68.1</v>
      </c>
      <c r="N142" s="178">
        <v>30.1</v>
      </c>
      <c r="O142" s="177">
        <v>157</v>
      </c>
      <c r="P142" s="177">
        <v>190.5</v>
      </c>
      <c r="Q142" s="177">
        <f>P142-O142</f>
        <v>33.5</v>
      </c>
      <c r="R142" s="177">
        <v>0.02</v>
      </c>
      <c r="S142" s="178">
        <v>1.7</v>
      </c>
      <c r="T142" s="179">
        <v>0.005</v>
      </c>
      <c r="U142" s="177">
        <v>132</v>
      </c>
      <c r="V142" s="179">
        <v>0.272</v>
      </c>
      <c r="W142" s="179">
        <v>0.525</v>
      </c>
      <c r="X142" s="179">
        <v>432.00036</v>
      </c>
      <c r="Y142" s="180">
        <v>365.155982</v>
      </c>
      <c r="Z142" s="45">
        <v>0</v>
      </c>
      <c r="AA142" s="47">
        <v>231.06991308199997</v>
      </c>
      <c r="AB142" s="178">
        <v>91.03729492800001</v>
      </c>
      <c r="AC142" s="47">
        <v>6.2</v>
      </c>
      <c r="AD142" s="178">
        <v>0</v>
      </c>
      <c r="AE142" s="47">
        <v>57.3</v>
      </c>
      <c r="AF142" s="49">
        <v>23.3</v>
      </c>
      <c r="AG142" s="45">
        <v>0.09</v>
      </c>
      <c r="AH142" s="47">
        <v>505.674263614</v>
      </c>
      <c r="AI142" s="178">
        <v>0</v>
      </c>
      <c r="AJ142" s="47">
        <v>4.046116718</v>
      </c>
      <c r="AK142" s="47">
        <v>0</v>
      </c>
      <c r="AL142" s="178">
        <v>0</v>
      </c>
      <c r="AM142" s="49">
        <v>2.0224809042</v>
      </c>
      <c r="AN142" s="193">
        <v>122.67</v>
      </c>
      <c r="AO142" s="156">
        <v>14.08</v>
      </c>
      <c r="AP142" s="45">
        <v>0</v>
      </c>
      <c r="AQ142" s="47">
        <v>56.74954720484807</v>
      </c>
      <c r="AR142" s="47">
        <v>0</v>
      </c>
      <c r="AS142" s="49">
        <v>73</v>
      </c>
      <c r="AT142" s="45">
        <v>365.34063457737113</v>
      </c>
      <c r="AU142" s="47">
        <v>701.9432041565715</v>
      </c>
      <c r="AV142" s="49">
        <v>964.3109803740374</v>
      </c>
      <c r="AY142" s="41"/>
    </row>
    <row r="143" spans="26:32" ht="12.75">
      <c r="Z143" s="3"/>
      <c r="AA143" s="3"/>
      <c r="AB143" s="9"/>
      <c r="AC143" s="3"/>
      <c r="AD143" s="9"/>
      <c r="AE143" s="3"/>
      <c r="AF143" s="3"/>
    </row>
    <row r="144" spans="5:32" ht="12.75">
      <c r="E144" s="11"/>
      <c r="Z144" s="3"/>
      <c r="AA144" s="3"/>
      <c r="AB144" s="9"/>
      <c r="AC144" s="3"/>
      <c r="AD144" s="9"/>
      <c r="AE144" s="3"/>
      <c r="AF144" s="3"/>
    </row>
    <row r="145" spans="5:32" ht="12.75">
      <c r="E145" s="11"/>
      <c r="Z145" s="3"/>
      <c r="AA145" s="3"/>
      <c r="AB145" s="9"/>
      <c r="AC145" s="3"/>
      <c r="AD145" s="9"/>
      <c r="AE145" s="3"/>
      <c r="AF145" s="3"/>
    </row>
    <row r="146" ht="12.75">
      <c r="E146" s="11"/>
    </row>
    <row r="147" ht="12.75">
      <c r="E147" s="11"/>
    </row>
    <row r="148" ht="12.75">
      <c r="E148" s="12"/>
    </row>
    <row r="149" ht="12.75">
      <c r="E149" s="12"/>
    </row>
    <row r="151" ht="12.75">
      <c r="E151" s="8"/>
    </row>
  </sheetData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1"/>
  <sheetViews>
    <sheetView zoomScale="85" zoomScaleNormal="85" workbookViewId="0" topLeftCell="A1">
      <pane xSplit="1" ySplit="2" topLeftCell="V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M13" sqref="AM12:AM13"/>
    </sheetView>
  </sheetViews>
  <sheetFormatPr defaultColWidth="11.421875" defaultRowHeight="12.75"/>
  <cols>
    <col min="1" max="1" width="9.140625" style="1" customWidth="1"/>
    <col min="2" max="2" width="9.421875" style="1" customWidth="1"/>
    <col min="3" max="3" width="9.00390625" style="1" customWidth="1"/>
    <col min="4" max="4" width="10.7109375" style="1" customWidth="1"/>
    <col min="5" max="5" width="7.140625" style="1" customWidth="1"/>
    <col min="6" max="6" width="11.140625" style="1" customWidth="1"/>
    <col min="7" max="7" width="8.00390625" style="1" customWidth="1"/>
    <col min="8" max="8" width="5.8515625" style="1" customWidth="1"/>
    <col min="9" max="9" width="12.28125" style="1" customWidth="1"/>
    <col min="10" max="10" width="8.57421875" style="1" customWidth="1"/>
    <col min="11" max="11" width="7.7109375" style="1" customWidth="1"/>
    <col min="12" max="12" width="7.421875" style="1" customWidth="1"/>
    <col min="13" max="13" width="8.28125" style="1" customWidth="1"/>
    <col min="14" max="14" width="8.00390625" style="1" customWidth="1"/>
    <col min="15" max="15" width="7.7109375" style="1" customWidth="1"/>
    <col min="16" max="16" width="7.28125" style="1" customWidth="1"/>
    <col min="17" max="17" width="7.7109375" style="1" customWidth="1"/>
    <col min="18" max="18" width="7.8515625" style="1" customWidth="1"/>
    <col min="19" max="19" width="7.28125" style="1" customWidth="1"/>
    <col min="20" max="20" width="7.8515625" style="1" customWidth="1"/>
    <col min="21" max="21" width="7.7109375" style="1" customWidth="1"/>
    <col min="22" max="22" width="7.00390625" style="1" customWidth="1"/>
    <col min="23" max="23" width="7.28125" style="1" customWidth="1"/>
    <col min="24" max="24" width="9.7109375" style="1" customWidth="1"/>
    <col min="25" max="25" width="8.140625" style="1" customWidth="1"/>
    <col min="26" max="26" width="8.57421875" style="1" customWidth="1"/>
    <col min="27" max="27" width="8.28125" style="1" customWidth="1"/>
    <col min="28" max="28" width="7.421875" style="1" customWidth="1"/>
    <col min="29" max="29" width="6.421875" style="1" customWidth="1"/>
    <col min="30" max="30" width="6.8515625" style="1" customWidth="1"/>
    <col min="31" max="31" width="8.57421875" style="1" customWidth="1"/>
    <col min="32" max="32" width="7.00390625" style="1" customWidth="1"/>
    <col min="33" max="33" width="6.57421875" style="1" customWidth="1"/>
    <col min="34" max="34" width="7.421875" style="1" customWidth="1"/>
    <col min="35" max="35" width="7.28125" style="1" customWidth="1"/>
    <col min="36" max="36" width="6.28125" style="1" customWidth="1"/>
    <col min="37" max="37" width="6.57421875" style="1" customWidth="1"/>
    <col min="38" max="38" width="7.28125" style="1" customWidth="1"/>
    <col min="39" max="39" width="6.7109375" style="1" customWidth="1"/>
    <col min="40" max="40" width="7.28125" style="1" customWidth="1"/>
    <col min="41" max="41" width="9.57421875" style="1" customWidth="1"/>
    <col min="42" max="42" width="9.140625" style="1" customWidth="1"/>
    <col min="43" max="43" width="8.8515625" style="1" customWidth="1"/>
    <col min="44" max="44" width="9.8515625" style="1" customWidth="1"/>
    <col min="45" max="45" width="9.28125" style="1" customWidth="1"/>
    <col min="46" max="46" width="9.57421875" style="1" customWidth="1"/>
    <col min="47" max="47" width="8.00390625" style="1" customWidth="1"/>
    <col min="48" max="48" width="8.140625" style="1" customWidth="1"/>
    <col min="49" max="49" width="8.7109375" style="1" customWidth="1"/>
    <col min="50" max="50" width="10.00390625" style="1" customWidth="1"/>
    <col min="51" max="51" width="8.28125" style="1" customWidth="1"/>
    <col min="52" max="52" width="11.421875" style="3" customWidth="1"/>
    <col min="53" max="16384" width="11.421875" style="1" customWidth="1"/>
  </cols>
  <sheetData>
    <row r="1" spans="1:52" s="10" customFormat="1" ht="16.5" thickBot="1">
      <c r="A1" s="108"/>
      <c r="B1" s="89"/>
      <c r="C1" s="89"/>
      <c r="D1" s="90"/>
      <c r="E1" s="91"/>
      <c r="F1" s="92"/>
      <c r="G1" s="92"/>
      <c r="H1" s="92"/>
      <c r="I1" s="92"/>
      <c r="J1" s="23"/>
      <c r="K1" s="24"/>
      <c r="L1" s="25" t="s">
        <v>399</v>
      </c>
      <c r="M1" s="25"/>
      <c r="N1" s="25"/>
      <c r="O1" s="24"/>
      <c r="P1" s="26"/>
      <c r="Q1" s="26"/>
      <c r="R1" s="27"/>
      <c r="S1" s="27"/>
      <c r="T1" s="27"/>
      <c r="U1" s="27"/>
      <c r="V1" s="28"/>
      <c r="W1" s="29"/>
      <c r="X1" s="27"/>
      <c r="Y1" s="29"/>
      <c r="Z1" s="29"/>
      <c r="AA1" s="29"/>
      <c r="AB1" s="30"/>
      <c r="AC1" s="63"/>
      <c r="AD1" s="64" t="s">
        <v>398</v>
      </c>
      <c r="AE1" s="64"/>
      <c r="AF1" s="64" t="s">
        <v>401</v>
      </c>
      <c r="AG1" s="64"/>
      <c r="AH1" s="64"/>
      <c r="AI1" s="65"/>
      <c r="AJ1" s="50"/>
      <c r="AK1" s="51"/>
      <c r="AL1" s="51" t="s">
        <v>397</v>
      </c>
      <c r="AM1" s="51"/>
      <c r="AN1" s="51" t="s">
        <v>401</v>
      </c>
      <c r="AO1" s="51"/>
      <c r="AP1" s="52"/>
      <c r="AQ1" s="63" t="s">
        <v>385</v>
      </c>
      <c r="AR1" s="65"/>
      <c r="AS1" s="50" t="s">
        <v>221</v>
      </c>
      <c r="AT1" s="51"/>
      <c r="AU1" s="51"/>
      <c r="AV1" s="52"/>
      <c r="AW1" s="63" t="s">
        <v>391</v>
      </c>
      <c r="AX1" s="64"/>
      <c r="AY1" s="65"/>
      <c r="AZ1" s="20"/>
    </row>
    <row r="2" spans="1:52" s="22" customFormat="1" ht="26.25" customHeight="1" thickBot="1">
      <c r="A2" s="109" t="s">
        <v>366</v>
      </c>
      <c r="B2" s="67" t="s">
        <v>395</v>
      </c>
      <c r="C2" s="67" t="s">
        <v>396</v>
      </c>
      <c r="D2" s="93" t="s">
        <v>365</v>
      </c>
      <c r="E2" s="94" t="s">
        <v>206</v>
      </c>
      <c r="F2" s="95" t="s">
        <v>207</v>
      </c>
      <c r="G2" s="95" t="s">
        <v>224</v>
      </c>
      <c r="H2" s="95" t="s">
        <v>260</v>
      </c>
      <c r="I2" s="95" t="s">
        <v>261</v>
      </c>
      <c r="J2" s="31" t="s">
        <v>370</v>
      </c>
      <c r="K2" s="32" t="s">
        <v>140</v>
      </c>
      <c r="L2" s="33" t="s">
        <v>360</v>
      </c>
      <c r="M2" s="33" t="s">
        <v>359</v>
      </c>
      <c r="N2" s="34" t="s">
        <v>358</v>
      </c>
      <c r="O2" s="32" t="s">
        <v>371</v>
      </c>
      <c r="P2" s="33" t="s">
        <v>372</v>
      </c>
      <c r="Q2" s="33" t="s">
        <v>373</v>
      </c>
      <c r="R2" s="35" t="s">
        <v>141</v>
      </c>
      <c r="S2" s="35" t="s">
        <v>142</v>
      </c>
      <c r="T2" s="35" t="s">
        <v>361</v>
      </c>
      <c r="U2" s="35" t="s">
        <v>143</v>
      </c>
      <c r="V2" s="36" t="s">
        <v>144</v>
      </c>
      <c r="W2" s="37" t="s">
        <v>145</v>
      </c>
      <c r="X2" s="35" t="s">
        <v>146</v>
      </c>
      <c r="Y2" s="37" t="s">
        <v>147</v>
      </c>
      <c r="Z2" s="37" t="s">
        <v>148</v>
      </c>
      <c r="AA2" s="37" t="s">
        <v>362</v>
      </c>
      <c r="AB2" s="38" t="s">
        <v>363</v>
      </c>
      <c r="AC2" s="75" t="s">
        <v>149</v>
      </c>
      <c r="AD2" s="81" t="s">
        <v>400</v>
      </c>
      <c r="AE2" s="82" t="s">
        <v>374</v>
      </c>
      <c r="AF2" s="81" t="s">
        <v>375</v>
      </c>
      <c r="AG2" s="82" t="s">
        <v>376</v>
      </c>
      <c r="AH2" s="81" t="s">
        <v>377</v>
      </c>
      <c r="AI2" s="76" t="s">
        <v>378</v>
      </c>
      <c r="AJ2" s="53" t="s">
        <v>379</v>
      </c>
      <c r="AK2" s="54" t="s">
        <v>380</v>
      </c>
      <c r="AL2" s="55" t="s">
        <v>145</v>
      </c>
      <c r="AM2" s="54" t="s">
        <v>381</v>
      </c>
      <c r="AN2" s="54" t="s">
        <v>144</v>
      </c>
      <c r="AO2" s="55" t="s">
        <v>382</v>
      </c>
      <c r="AP2" s="56" t="s">
        <v>383</v>
      </c>
      <c r="AQ2" s="75" t="s">
        <v>384</v>
      </c>
      <c r="AR2" s="76" t="s">
        <v>386</v>
      </c>
      <c r="AS2" s="53" t="s">
        <v>387</v>
      </c>
      <c r="AT2" s="54" t="s">
        <v>388</v>
      </c>
      <c r="AU2" s="54" t="s">
        <v>389</v>
      </c>
      <c r="AV2" s="56" t="s">
        <v>390</v>
      </c>
      <c r="AW2" s="66" t="s">
        <v>392</v>
      </c>
      <c r="AX2" s="67" t="s">
        <v>393</v>
      </c>
      <c r="AY2" s="68" t="s">
        <v>394</v>
      </c>
      <c r="AZ2" s="21"/>
    </row>
    <row r="3" spans="1:53" ht="12.75">
      <c r="A3" s="110" t="s">
        <v>150</v>
      </c>
      <c r="B3" s="96" t="s">
        <v>265</v>
      </c>
      <c r="C3" s="96" t="s">
        <v>266</v>
      </c>
      <c r="D3" s="97">
        <v>39130</v>
      </c>
      <c r="E3" s="98"/>
      <c r="F3" s="96" t="s">
        <v>208</v>
      </c>
      <c r="G3" s="99" t="s">
        <v>229</v>
      </c>
      <c r="H3" s="100"/>
      <c r="I3" s="100" t="s">
        <v>262</v>
      </c>
      <c r="J3" s="39">
        <v>367.5</v>
      </c>
      <c r="K3" s="40">
        <v>6.85</v>
      </c>
      <c r="L3" s="41">
        <v>-40.6</v>
      </c>
      <c r="M3" s="41">
        <f>L3+(-0.7443*Q3+224.98)</f>
        <v>167.40995999999998</v>
      </c>
      <c r="N3" s="42">
        <f>0.0169*M3</f>
        <v>2.8292283239999994</v>
      </c>
      <c r="O3" s="40">
        <v>2.81</v>
      </c>
      <c r="P3" s="41">
        <v>32.9</v>
      </c>
      <c r="Q3" s="41">
        <v>22.8</v>
      </c>
      <c r="R3" s="40">
        <v>1.25</v>
      </c>
      <c r="S3" s="40">
        <f>T3-R3</f>
        <v>0.030000000000000027</v>
      </c>
      <c r="T3" s="40">
        <v>1.28</v>
      </c>
      <c r="U3" s="40">
        <v>0.01</v>
      </c>
      <c r="V3" s="41">
        <v>0.2</v>
      </c>
      <c r="W3" s="42">
        <v>0.006</v>
      </c>
      <c r="X3" s="40">
        <v>0.5</v>
      </c>
      <c r="Y3" s="42">
        <v>0.196</v>
      </c>
      <c r="Z3" s="42">
        <v>1.196</v>
      </c>
      <c r="AA3" s="41">
        <v>154.83063750000002</v>
      </c>
      <c r="AB3" s="43">
        <v>43.056601</v>
      </c>
      <c r="AC3" s="83">
        <v>0</v>
      </c>
      <c r="AD3" s="84">
        <v>14.9035728425</v>
      </c>
      <c r="AE3" s="84">
        <v>0</v>
      </c>
      <c r="AF3" s="84">
        <v>2.7908582945533196</v>
      </c>
      <c r="AG3" s="84">
        <v>1.0533220778999999</v>
      </c>
      <c r="AH3" s="84">
        <v>41.358949245199994</v>
      </c>
      <c r="AI3" s="85">
        <v>11.834080453050001</v>
      </c>
      <c r="AJ3" s="39">
        <v>0.13</v>
      </c>
      <c r="AK3" s="41">
        <v>15.3482002605</v>
      </c>
      <c r="AL3" s="41">
        <v>0</v>
      </c>
      <c r="AM3" s="41">
        <v>0</v>
      </c>
      <c r="AN3" s="41">
        <v>0</v>
      </c>
      <c r="AO3" s="41">
        <v>0</v>
      </c>
      <c r="AP3" s="43">
        <v>15.3189082221</v>
      </c>
      <c r="AQ3" s="77">
        <v>43.44</v>
      </c>
      <c r="AR3" s="78">
        <v>0.82</v>
      </c>
      <c r="AS3" s="57">
        <v>93.24031907414312</v>
      </c>
      <c r="AT3" s="58">
        <v>25.245762733808164</v>
      </c>
      <c r="AU3" s="58">
        <v>0</v>
      </c>
      <c r="AV3" s="59">
        <v>104.40058376551319</v>
      </c>
      <c r="AW3" s="69">
        <v>228.46978114148152</v>
      </c>
      <c r="AX3" s="70">
        <v>0</v>
      </c>
      <c r="AY3" s="71">
        <v>489.1206707366209</v>
      </c>
      <c r="BA3" s="3"/>
    </row>
    <row r="4" spans="1:53" ht="12.75">
      <c r="A4" s="110" t="s">
        <v>151</v>
      </c>
      <c r="B4" s="96" t="s">
        <v>267</v>
      </c>
      <c r="C4" s="96" t="s">
        <v>268</v>
      </c>
      <c r="D4" s="97">
        <v>39130</v>
      </c>
      <c r="E4" s="98"/>
      <c r="F4" s="96" t="s">
        <v>211</v>
      </c>
      <c r="G4" s="99" t="s">
        <v>228</v>
      </c>
      <c r="H4" s="100"/>
      <c r="I4" s="100" t="s">
        <v>262</v>
      </c>
      <c r="J4" s="39">
        <v>255</v>
      </c>
      <c r="K4" s="40">
        <v>7.13</v>
      </c>
      <c r="L4" s="41">
        <v>-120.7</v>
      </c>
      <c r="M4" s="41">
        <f aca="true" t="shared" si="0" ref="M4:M58">L4+(-0.7443*Q4+224.98)</f>
        <v>84.25832999999999</v>
      </c>
      <c r="N4" s="42">
        <f aca="true" t="shared" si="1" ref="N4:N58">0.0169*M4</f>
        <v>1.4239657769999996</v>
      </c>
      <c r="O4" s="40">
        <v>0.25</v>
      </c>
      <c r="P4" s="41">
        <v>3.1</v>
      </c>
      <c r="Q4" s="41">
        <v>26.9</v>
      </c>
      <c r="R4" s="40">
        <v>1.51</v>
      </c>
      <c r="S4" s="40">
        <f aca="true" t="shared" si="2" ref="S4:S58">T4-R4</f>
        <v>0.21999999999999997</v>
      </c>
      <c r="T4" s="40">
        <v>1.73</v>
      </c>
      <c r="U4" s="40">
        <v>0.01</v>
      </c>
      <c r="V4" s="41">
        <v>0.4</v>
      </c>
      <c r="W4" s="42">
        <v>0.021</v>
      </c>
      <c r="X4" s="40">
        <v>0.28</v>
      </c>
      <c r="Y4" s="42">
        <v>0.068</v>
      </c>
      <c r="Z4" s="42">
        <v>0.784</v>
      </c>
      <c r="AA4" s="41">
        <v>105.7119525</v>
      </c>
      <c r="AB4" s="43">
        <v>20.553151000000003</v>
      </c>
      <c r="AC4" s="83">
        <v>0</v>
      </c>
      <c r="AD4" s="84">
        <v>9.694898568290675</v>
      </c>
      <c r="AE4" s="84">
        <v>0.42726997889</v>
      </c>
      <c r="AF4" s="84">
        <v>2.234146621223045</v>
      </c>
      <c r="AG4" s="84">
        <v>0.40905043658088236</v>
      </c>
      <c r="AH4" s="84">
        <v>27.9451552896</v>
      </c>
      <c r="AI4" s="85">
        <v>8.218245866321825</v>
      </c>
      <c r="AJ4" s="39">
        <v>0.16</v>
      </c>
      <c r="AK4" s="41">
        <v>11.683857706200001</v>
      </c>
      <c r="AL4" s="41">
        <v>0</v>
      </c>
      <c r="AM4" s="41">
        <v>0</v>
      </c>
      <c r="AN4" s="41">
        <v>0</v>
      </c>
      <c r="AO4" s="41">
        <v>0.7817234487</v>
      </c>
      <c r="AP4" s="43">
        <v>8.9874405495</v>
      </c>
      <c r="AQ4" s="77">
        <v>26.58</v>
      </c>
      <c r="AR4" s="78">
        <v>0.69</v>
      </c>
      <c r="AS4" s="57">
        <v>53.23334061015954</v>
      </c>
      <c r="AT4" s="58">
        <v>16.622940171252385</v>
      </c>
      <c r="AU4" s="58">
        <v>0.6729487917099737</v>
      </c>
      <c r="AV4" s="59">
        <v>75.82878856735998</v>
      </c>
      <c r="AW4" s="69">
        <v>164.88141934854582</v>
      </c>
      <c r="AX4" s="70">
        <v>629.9711272816106</v>
      </c>
      <c r="AY4" s="71">
        <v>817.0979261232201</v>
      </c>
      <c r="BA4" s="3"/>
    </row>
    <row r="5" spans="1:53" ht="12.75">
      <c r="A5" s="110" t="s">
        <v>152</v>
      </c>
      <c r="B5" s="96" t="s">
        <v>269</v>
      </c>
      <c r="C5" s="96" t="s">
        <v>270</v>
      </c>
      <c r="D5" s="97">
        <v>39130</v>
      </c>
      <c r="E5" s="98"/>
      <c r="F5" s="96" t="s">
        <v>211</v>
      </c>
      <c r="G5" s="99" t="s">
        <v>227</v>
      </c>
      <c r="H5" s="100"/>
      <c r="I5" s="100" t="s">
        <v>262</v>
      </c>
      <c r="J5" s="39">
        <v>298.8</v>
      </c>
      <c r="K5" s="40">
        <v>6.83</v>
      </c>
      <c r="L5" s="41">
        <v>-84.9</v>
      </c>
      <c r="M5" s="41">
        <f t="shared" si="0"/>
        <v>119.90946999999997</v>
      </c>
      <c r="N5" s="42">
        <f t="shared" si="1"/>
        <v>2.0264700429999993</v>
      </c>
      <c r="O5" s="40">
        <v>0.32</v>
      </c>
      <c r="P5" s="41">
        <v>4.1</v>
      </c>
      <c r="Q5" s="41">
        <v>27.1</v>
      </c>
      <c r="R5" s="40">
        <v>2.52</v>
      </c>
      <c r="S5" s="40">
        <f t="shared" si="2"/>
        <v>0.25</v>
      </c>
      <c r="T5" s="40">
        <v>2.77</v>
      </c>
      <c r="U5" s="40">
        <v>0.01</v>
      </c>
      <c r="V5" s="41">
        <v>0.3</v>
      </c>
      <c r="W5" s="42">
        <v>0.016</v>
      </c>
      <c r="X5" s="40">
        <v>0.12</v>
      </c>
      <c r="Y5" s="42">
        <v>0.043</v>
      </c>
      <c r="Z5" s="42">
        <v>0.116</v>
      </c>
      <c r="AA5" s="41">
        <v>170.23743</v>
      </c>
      <c r="AB5" s="43">
        <v>48.607452</v>
      </c>
      <c r="AC5" s="83">
        <v>0</v>
      </c>
      <c r="AD5" s="84">
        <v>20.5470632045</v>
      </c>
      <c r="AE5" s="84">
        <v>0</v>
      </c>
      <c r="AF5" s="84">
        <v>2.6092203578685194</v>
      </c>
      <c r="AG5" s="84">
        <v>0</v>
      </c>
      <c r="AH5" s="84">
        <v>24.1210596424</v>
      </c>
      <c r="AI5" s="85">
        <v>11.38131938295</v>
      </c>
      <c r="AJ5" s="39">
        <v>0.25</v>
      </c>
      <c r="AK5" s="41">
        <v>8.1711510824</v>
      </c>
      <c r="AL5" s="41">
        <v>0</v>
      </c>
      <c r="AM5" s="41">
        <v>0</v>
      </c>
      <c r="AN5" s="41">
        <v>0</v>
      </c>
      <c r="AO5" s="41">
        <v>0</v>
      </c>
      <c r="AP5" s="43">
        <v>0</v>
      </c>
      <c r="AQ5" s="77">
        <v>43.1</v>
      </c>
      <c r="AR5" s="78">
        <v>0.38</v>
      </c>
      <c r="AS5" s="57">
        <v>0.4322223346630128</v>
      </c>
      <c r="AT5" s="58">
        <v>3.60223349466842</v>
      </c>
      <c r="AU5" s="58">
        <v>0</v>
      </c>
      <c r="AV5" s="59" t="s">
        <v>223</v>
      </c>
      <c r="AW5" s="69">
        <v>348.27473561214623</v>
      </c>
      <c r="AX5" s="70">
        <v>69.50844220910794</v>
      </c>
      <c r="AY5" s="71">
        <v>189.25770048269783</v>
      </c>
      <c r="BA5" s="3"/>
    </row>
    <row r="6" spans="1:53" ht="12.75">
      <c r="A6" s="110" t="s">
        <v>153</v>
      </c>
      <c r="B6" s="96" t="s">
        <v>271</v>
      </c>
      <c r="C6" s="96" t="s">
        <v>272</v>
      </c>
      <c r="D6" s="97">
        <v>39131</v>
      </c>
      <c r="E6" s="98"/>
      <c r="F6" s="96" t="s">
        <v>211</v>
      </c>
      <c r="G6" s="99" t="s">
        <v>237</v>
      </c>
      <c r="H6" s="100"/>
      <c r="I6" s="100" t="s">
        <v>262</v>
      </c>
      <c r="J6" s="39">
        <v>1084</v>
      </c>
      <c r="K6" s="40">
        <v>7.08</v>
      </c>
      <c r="L6" s="41">
        <v>-162.8</v>
      </c>
      <c r="M6" s="41">
        <f t="shared" si="0"/>
        <v>43.498069999999984</v>
      </c>
      <c r="N6" s="42">
        <f t="shared" si="1"/>
        <v>0.7351173829999996</v>
      </c>
      <c r="O6" s="40">
        <v>0.26</v>
      </c>
      <c r="P6" s="41">
        <v>3.2</v>
      </c>
      <c r="Q6" s="41">
        <v>25.1</v>
      </c>
      <c r="R6" s="40">
        <v>12.6</v>
      </c>
      <c r="S6" s="40">
        <f t="shared" si="2"/>
        <v>7.500000000000002</v>
      </c>
      <c r="T6" s="40">
        <v>20.1</v>
      </c>
      <c r="U6" s="40">
        <v>0.02</v>
      </c>
      <c r="V6" s="41">
        <v>0.2</v>
      </c>
      <c r="W6" s="42">
        <v>0.013</v>
      </c>
      <c r="X6" s="40">
        <v>1.05</v>
      </c>
      <c r="Y6" s="42">
        <v>0.228</v>
      </c>
      <c r="Z6" s="42">
        <v>1.3</v>
      </c>
      <c r="AA6" s="41">
        <v>354.6613125</v>
      </c>
      <c r="AB6" s="43">
        <v>82.66267300000001</v>
      </c>
      <c r="AC6" s="83">
        <v>0</v>
      </c>
      <c r="AD6" s="84">
        <v>74.1832799625</v>
      </c>
      <c r="AE6" s="84">
        <v>2.5742859734605017</v>
      </c>
      <c r="AF6" s="84">
        <v>21.7568528244</v>
      </c>
      <c r="AG6" s="84">
        <v>0.754106148514466</v>
      </c>
      <c r="AH6" s="84">
        <v>72.4701751344</v>
      </c>
      <c r="AI6" s="85">
        <v>44.5460892054</v>
      </c>
      <c r="AJ6" s="39">
        <v>0.29</v>
      </c>
      <c r="AK6" s="41">
        <v>150.3769512384</v>
      </c>
      <c r="AL6" s="41">
        <v>0</v>
      </c>
      <c r="AM6" s="41">
        <v>0</v>
      </c>
      <c r="AN6" s="41">
        <v>0</v>
      </c>
      <c r="AO6" s="41">
        <v>0</v>
      </c>
      <c r="AP6" s="43">
        <v>35.5273901419</v>
      </c>
      <c r="AQ6" s="77">
        <v>84.55</v>
      </c>
      <c r="AR6" s="78">
        <v>2.16</v>
      </c>
      <c r="AS6" s="57">
        <v>74.62219551134646</v>
      </c>
      <c r="AT6" s="58">
        <v>57.063570923783736</v>
      </c>
      <c r="AU6" s="58">
        <v>7.553201958868987</v>
      </c>
      <c r="AV6" s="59">
        <v>164.861871279652</v>
      </c>
      <c r="AW6" s="69">
        <v>122.53024293784857</v>
      </c>
      <c r="AX6" s="70">
        <v>866.8207371510534</v>
      </c>
      <c r="AY6" s="71">
        <v>1090.7225424932985</v>
      </c>
      <c r="BA6" s="3"/>
    </row>
    <row r="7" spans="1:53" ht="12.75">
      <c r="A7" s="110" t="s">
        <v>154</v>
      </c>
      <c r="B7" s="96" t="s">
        <v>273</v>
      </c>
      <c r="C7" s="96" t="s">
        <v>274</v>
      </c>
      <c r="D7" s="97">
        <v>39132</v>
      </c>
      <c r="E7" s="98"/>
      <c r="F7" s="96" t="s">
        <v>211</v>
      </c>
      <c r="G7" s="99" t="s">
        <v>229</v>
      </c>
      <c r="H7" s="100"/>
      <c r="I7" s="100" t="s">
        <v>262</v>
      </c>
      <c r="J7" s="39">
        <v>470</v>
      </c>
      <c r="K7" s="40">
        <v>7.28</v>
      </c>
      <c r="L7" s="41">
        <v>-127.8</v>
      </c>
      <c r="M7" s="41">
        <f t="shared" si="0"/>
        <v>77.45604999999999</v>
      </c>
      <c r="N7" s="42">
        <f t="shared" si="1"/>
        <v>1.3090072449999997</v>
      </c>
      <c r="O7" s="40">
        <v>0.41</v>
      </c>
      <c r="P7" s="41">
        <v>5.1</v>
      </c>
      <c r="Q7" s="41">
        <v>26.5</v>
      </c>
      <c r="R7" s="40">
        <v>0.87</v>
      </c>
      <c r="S7" s="40">
        <f t="shared" si="2"/>
        <v>0.17000000000000004</v>
      </c>
      <c r="T7" s="40">
        <v>1.04</v>
      </c>
      <c r="U7" s="40">
        <v>0.01</v>
      </c>
      <c r="V7" s="41">
        <v>0</v>
      </c>
      <c r="W7" s="42">
        <v>0.016</v>
      </c>
      <c r="X7" s="40">
        <v>2.2</v>
      </c>
      <c r="Y7" s="42">
        <v>0.158</v>
      </c>
      <c r="Z7" s="42">
        <v>0.43</v>
      </c>
      <c r="AA7" s="41">
        <v>299.4409275</v>
      </c>
      <c r="AB7" s="43">
        <v>24.00368</v>
      </c>
      <c r="AC7" s="83">
        <v>0</v>
      </c>
      <c r="AD7" s="84">
        <v>12.1457561785</v>
      </c>
      <c r="AE7" s="84">
        <v>2.68135671401</v>
      </c>
      <c r="AF7" s="84">
        <v>3.599406373425254</v>
      </c>
      <c r="AG7" s="84">
        <v>0.2307457297597556</v>
      </c>
      <c r="AH7" s="84">
        <v>66.9803250296</v>
      </c>
      <c r="AI7" s="85">
        <v>12.91327089228</v>
      </c>
      <c r="AJ7" s="39">
        <v>0.21</v>
      </c>
      <c r="AK7" s="41">
        <v>6.2696015035</v>
      </c>
      <c r="AL7" s="41">
        <v>0</v>
      </c>
      <c r="AM7" s="41">
        <v>0</v>
      </c>
      <c r="AN7" s="41">
        <v>0</v>
      </c>
      <c r="AO7" s="41">
        <v>3.8912972392</v>
      </c>
      <c r="AP7" s="43">
        <v>0</v>
      </c>
      <c r="AQ7" s="77">
        <v>62.36</v>
      </c>
      <c r="AR7" s="78">
        <v>2.49</v>
      </c>
      <c r="AS7" s="57">
        <v>107.2495371397426</v>
      </c>
      <c r="AT7" s="58">
        <v>309.3562529181375</v>
      </c>
      <c r="AU7" s="58">
        <v>0</v>
      </c>
      <c r="AV7" s="59">
        <v>420.38256555433196</v>
      </c>
      <c r="AW7" s="69">
        <v>128.60983464798034</v>
      </c>
      <c r="AX7" s="70">
        <v>1815.0330928139429</v>
      </c>
      <c r="AY7" s="71">
        <v>1909.9823740710888</v>
      </c>
      <c r="BA7" s="3"/>
    </row>
    <row r="8" spans="1:53" ht="12.75">
      <c r="A8" s="110" t="s">
        <v>155</v>
      </c>
      <c r="B8" s="96" t="s">
        <v>275</v>
      </c>
      <c r="C8" s="96" t="s">
        <v>276</v>
      </c>
      <c r="D8" s="97">
        <v>39132</v>
      </c>
      <c r="E8" s="98"/>
      <c r="F8" s="96" t="s">
        <v>211</v>
      </c>
      <c r="G8" s="99" t="s">
        <v>230</v>
      </c>
      <c r="H8" s="100"/>
      <c r="I8" s="100" t="s">
        <v>262</v>
      </c>
      <c r="J8" s="39">
        <v>343</v>
      </c>
      <c r="K8" s="40">
        <v>7.03</v>
      </c>
      <c r="L8" s="41">
        <v>-144.4</v>
      </c>
      <c r="M8" s="41">
        <f t="shared" si="0"/>
        <v>61.15376999999998</v>
      </c>
      <c r="N8" s="42">
        <f t="shared" si="1"/>
        <v>1.0334987129999995</v>
      </c>
      <c r="O8" s="40">
        <v>0.3</v>
      </c>
      <c r="P8" s="41">
        <v>3.8</v>
      </c>
      <c r="Q8" s="41">
        <v>26.1</v>
      </c>
      <c r="R8" s="40">
        <v>4.56</v>
      </c>
      <c r="S8" s="40">
        <f t="shared" si="2"/>
        <v>4.44</v>
      </c>
      <c r="T8" s="40">
        <v>9</v>
      </c>
      <c r="U8" s="40">
        <v>0.01</v>
      </c>
      <c r="V8" s="41">
        <v>0</v>
      </c>
      <c r="W8" s="42">
        <v>0.002</v>
      </c>
      <c r="X8" s="40">
        <v>2.05</v>
      </c>
      <c r="Y8" s="42">
        <v>0.236</v>
      </c>
      <c r="Z8" s="42">
        <v>0.657</v>
      </c>
      <c r="AA8" s="41">
        <v>212.7967875</v>
      </c>
      <c r="AB8" s="43">
        <v>54.908418</v>
      </c>
      <c r="AC8" s="83">
        <v>0</v>
      </c>
      <c r="AD8" s="84">
        <v>9.544445914499999</v>
      </c>
      <c r="AE8" s="84">
        <v>1.03275394806</v>
      </c>
      <c r="AF8" s="84">
        <v>2.907214721111621</v>
      </c>
      <c r="AG8" s="84">
        <v>0.43087948069852944</v>
      </c>
      <c r="AH8" s="84">
        <v>41.5484824276</v>
      </c>
      <c r="AI8" s="85">
        <v>9.641382506035567</v>
      </c>
      <c r="AJ8" s="39">
        <v>0.26</v>
      </c>
      <c r="AK8" s="41">
        <v>7.5629631353</v>
      </c>
      <c r="AL8" s="41">
        <v>0</v>
      </c>
      <c r="AM8" s="41">
        <v>0</v>
      </c>
      <c r="AN8" s="41">
        <v>0</v>
      </c>
      <c r="AO8" s="41">
        <v>0</v>
      </c>
      <c r="AP8" s="43">
        <v>0</v>
      </c>
      <c r="AQ8" s="77">
        <v>44.48</v>
      </c>
      <c r="AR8" s="78">
        <v>0.59</v>
      </c>
      <c r="AS8" s="57">
        <v>56.348828043502465</v>
      </c>
      <c r="AT8" s="58">
        <v>89.00347793043197</v>
      </c>
      <c r="AU8" s="58">
        <v>4.824724855441645</v>
      </c>
      <c r="AV8" s="59">
        <v>159.97028888253655</v>
      </c>
      <c r="AW8" s="69">
        <v>181.3380273216823</v>
      </c>
      <c r="AX8" s="70">
        <v>1082.5085262074188</v>
      </c>
      <c r="AY8" s="71">
        <v>1223.2268247707673</v>
      </c>
      <c r="BA8" s="3"/>
    </row>
    <row r="9" spans="1:53" ht="12.75">
      <c r="A9" s="110" t="s">
        <v>156</v>
      </c>
      <c r="B9" s="96" t="s">
        <v>277</v>
      </c>
      <c r="C9" s="96" t="s">
        <v>278</v>
      </c>
      <c r="D9" s="97">
        <v>39133</v>
      </c>
      <c r="E9" s="98"/>
      <c r="F9" s="96" t="s">
        <v>211</v>
      </c>
      <c r="G9" s="99" t="s">
        <v>230</v>
      </c>
      <c r="H9" s="100"/>
      <c r="I9" s="100" t="s">
        <v>262</v>
      </c>
      <c r="J9" s="39">
        <v>470</v>
      </c>
      <c r="K9" s="40">
        <v>7.1</v>
      </c>
      <c r="L9" s="41">
        <v>-116</v>
      </c>
      <c r="M9" s="41">
        <f t="shared" si="0"/>
        <v>90.07478</v>
      </c>
      <c r="N9" s="42">
        <f t="shared" si="1"/>
        <v>1.522263782</v>
      </c>
      <c r="O9" s="40">
        <v>0.48</v>
      </c>
      <c r="P9" s="41">
        <v>5.9</v>
      </c>
      <c r="Q9" s="41">
        <v>25.4</v>
      </c>
      <c r="R9" s="40">
        <v>1.88</v>
      </c>
      <c r="S9" s="40">
        <f t="shared" si="2"/>
        <v>0.96</v>
      </c>
      <c r="T9" s="40">
        <v>2.84</v>
      </c>
      <c r="U9" s="40">
        <v>0.01</v>
      </c>
      <c r="V9" s="41">
        <v>0</v>
      </c>
      <c r="W9" s="42">
        <v>0</v>
      </c>
      <c r="X9" s="40">
        <v>1.24</v>
      </c>
      <c r="Y9" s="42">
        <v>0.194</v>
      </c>
      <c r="Z9" s="42">
        <v>0.707</v>
      </c>
      <c r="AA9" s="41">
        <v>294.55956749999996</v>
      </c>
      <c r="AB9" s="43">
        <v>43.956739</v>
      </c>
      <c r="AC9" s="83">
        <v>0</v>
      </c>
      <c r="AD9" s="84">
        <v>10.723232556</v>
      </c>
      <c r="AE9" s="84">
        <v>1.25801687132</v>
      </c>
      <c r="AF9" s="84">
        <v>2.5342056105394244</v>
      </c>
      <c r="AG9" s="84">
        <v>0.4983484604779412</v>
      </c>
      <c r="AH9" s="84">
        <v>61.752573304799995</v>
      </c>
      <c r="AI9" s="85">
        <v>16.55402717556</v>
      </c>
      <c r="AJ9" s="39">
        <v>0.14</v>
      </c>
      <c r="AK9" s="41">
        <v>10.828978958499999</v>
      </c>
      <c r="AL9" s="41">
        <v>0</v>
      </c>
      <c r="AM9" s="41">
        <v>0</v>
      </c>
      <c r="AN9" s="41">
        <v>0</v>
      </c>
      <c r="AO9" s="41">
        <v>2.2355331306</v>
      </c>
      <c r="AP9" s="43">
        <v>0.5259275679</v>
      </c>
      <c r="AQ9" s="77">
        <v>63.97</v>
      </c>
      <c r="AR9" s="78">
        <v>1.97</v>
      </c>
      <c r="AS9" s="57">
        <v>98.08302646396375</v>
      </c>
      <c r="AT9" s="58">
        <v>28.03620053842211</v>
      </c>
      <c r="AU9" s="58">
        <v>0</v>
      </c>
      <c r="AV9" s="59">
        <v>123.66824006477114</v>
      </c>
      <c r="AW9" s="69">
        <v>193.97302614376602</v>
      </c>
      <c r="AX9" s="70">
        <v>1110.9955926865614</v>
      </c>
      <c r="AY9" s="71">
        <v>1215.3322772861338</v>
      </c>
      <c r="BA9" s="3"/>
    </row>
    <row r="10" spans="1:53" ht="12.75">
      <c r="A10" s="110" t="s">
        <v>157</v>
      </c>
      <c r="B10" s="96" t="s">
        <v>279</v>
      </c>
      <c r="C10" s="96" t="s">
        <v>280</v>
      </c>
      <c r="D10" s="97">
        <v>39134</v>
      </c>
      <c r="E10" s="98"/>
      <c r="F10" s="96" t="s">
        <v>211</v>
      </c>
      <c r="G10" s="99" t="s">
        <v>225</v>
      </c>
      <c r="H10" s="100"/>
      <c r="I10" s="100" t="s">
        <v>263</v>
      </c>
      <c r="J10" s="39">
        <v>380.8</v>
      </c>
      <c r="K10" s="40">
        <v>7.05</v>
      </c>
      <c r="L10" s="41">
        <v>-103.7</v>
      </c>
      <c r="M10" s="41">
        <f t="shared" si="0"/>
        <v>101.77933999999998</v>
      </c>
      <c r="N10" s="42">
        <f t="shared" si="1"/>
        <v>1.7200708459999994</v>
      </c>
      <c r="O10" s="40">
        <v>0.62</v>
      </c>
      <c r="P10" s="41">
        <v>7.7</v>
      </c>
      <c r="Q10" s="41">
        <v>26.2</v>
      </c>
      <c r="R10" s="40">
        <v>1.95</v>
      </c>
      <c r="S10" s="40">
        <f t="shared" si="2"/>
        <v>0.30999999999999983</v>
      </c>
      <c r="T10" s="40">
        <v>2.26</v>
      </c>
      <c r="U10" s="40">
        <v>0.01</v>
      </c>
      <c r="V10" s="41">
        <v>0.2</v>
      </c>
      <c r="W10" s="42">
        <v>0.013</v>
      </c>
      <c r="X10" s="40">
        <v>0.92</v>
      </c>
      <c r="Y10" s="42">
        <v>0.156</v>
      </c>
      <c r="Z10" s="42">
        <v>0.888</v>
      </c>
      <c r="AA10" s="41">
        <v>203.03406750000002</v>
      </c>
      <c r="AB10" s="43">
        <v>39.306026</v>
      </c>
      <c r="AC10" s="83">
        <v>0</v>
      </c>
      <c r="AD10" s="84">
        <v>17.313564901</v>
      </c>
      <c r="AE10" s="84">
        <v>0.70676578308</v>
      </c>
      <c r="AF10" s="84">
        <v>2.6811135872058727</v>
      </c>
      <c r="AG10" s="84">
        <v>0.5649557674632353</v>
      </c>
      <c r="AH10" s="84">
        <v>42.1327641148</v>
      </c>
      <c r="AI10" s="85">
        <v>11.58744979644</v>
      </c>
      <c r="AJ10" s="39">
        <v>0.18</v>
      </c>
      <c r="AK10" s="41">
        <v>19.7346289143</v>
      </c>
      <c r="AL10" s="41">
        <v>0</v>
      </c>
      <c r="AM10" s="41">
        <v>0</v>
      </c>
      <c r="AN10" s="41">
        <v>0</v>
      </c>
      <c r="AO10" s="41">
        <v>0</v>
      </c>
      <c r="AP10" s="43">
        <v>6.9837626373</v>
      </c>
      <c r="AQ10" s="77">
        <v>45.19</v>
      </c>
      <c r="AR10" s="78">
        <v>1.53</v>
      </c>
      <c r="AS10" s="57">
        <v>102.97719738927269</v>
      </c>
      <c r="AT10" s="58">
        <v>15.75883713245437</v>
      </c>
      <c r="AU10" s="58">
        <v>0</v>
      </c>
      <c r="AV10" s="59">
        <v>116.8693006922056</v>
      </c>
      <c r="AW10" s="69">
        <v>194.1553515083944</v>
      </c>
      <c r="AX10" s="70">
        <v>874.959899002237</v>
      </c>
      <c r="AY10" s="71">
        <v>935.6542359370808</v>
      </c>
      <c r="BA10" s="3"/>
    </row>
    <row r="11" spans="1:53" ht="12.75">
      <c r="A11" s="110" t="s">
        <v>158</v>
      </c>
      <c r="B11" s="96" t="s">
        <v>281</v>
      </c>
      <c r="C11" s="96" t="s">
        <v>282</v>
      </c>
      <c r="D11" s="97">
        <v>39134</v>
      </c>
      <c r="E11" s="98"/>
      <c r="F11" s="96" t="s">
        <v>211</v>
      </c>
      <c r="G11" s="99"/>
      <c r="H11" s="100"/>
      <c r="I11" s="100" t="s">
        <v>263</v>
      </c>
      <c r="J11" s="39">
        <v>498</v>
      </c>
      <c r="K11" s="40">
        <v>7</v>
      </c>
      <c r="L11" s="41">
        <v>-112.5</v>
      </c>
      <c r="M11" s="41">
        <f t="shared" si="0"/>
        <v>93.64920999999998</v>
      </c>
      <c r="N11" s="42">
        <f t="shared" si="1"/>
        <v>1.5826716489999995</v>
      </c>
      <c r="O11" s="40">
        <v>1.45</v>
      </c>
      <c r="P11" s="41">
        <v>17.8</v>
      </c>
      <c r="Q11" s="41">
        <v>25.3</v>
      </c>
      <c r="R11" s="40">
        <v>5.8</v>
      </c>
      <c r="S11" s="40">
        <f t="shared" si="2"/>
        <v>0.040000000000000036</v>
      </c>
      <c r="T11" s="40">
        <v>5.84</v>
      </c>
      <c r="U11" s="40">
        <v>0.02</v>
      </c>
      <c r="V11" s="41">
        <v>0</v>
      </c>
      <c r="W11" s="42">
        <v>0</v>
      </c>
      <c r="X11" s="40">
        <v>1.44</v>
      </c>
      <c r="Y11" s="42">
        <v>0.294</v>
      </c>
      <c r="Z11" s="42">
        <v>1.216</v>
      </c>
      <c r="AA11" s="41">
        <v>227.4408675</v>
      </c>
      <c r="AB11" s="43">
        <v>54.00828</v>
      </c>
      <c r="AC11" s="83">
        <v>0</v>
      </c>
      <c r="AD11" s="84">
        <v>23.3881543155</v>
      </c>
      <c r="AE11" s="84">
        <v>1.22686767895</v>
      </c>
      <c r="AF11" s="84">
        <v>3.2388683163669296</v>
      </c>
      <c r="AG11" s="84">
        <v>1.1081148288</v>
      </c>
      <c r="AH11" s="84">
        <v>53.9406140032</v>
      </c>
      <c r="AI11" s="85">
        <v>13.14536755734</v>
      </c>
      <c r="AJ11" s="39">
        <v>0.15</v>
      </c>
      <c r="AK11" s="41">
        <v>53.4155905624</v>
      </c>
      <c r="AL11" s="41">
        <v>0</v>
      </c>
      <c r="AM11" s="41">
        <v>0.08412518150000001</v>
      </c>
      <c r="AN11" s="41">
        <v>0</v>
      </c>
      <c r="AO11" s="41">
        <v>0</v>
      </c>
      <c r="AP11" s="43">
        <v>4.3865086032</v>
      </c>
      <c r="AQ11" s="77">
        <v>48.24</v>
      </c>
      <c r="AR11" s="78">
        <v>1.51</v>
      </c>
      <c r="AS11" s="57">
        <v>125.95312984570508</v>
      </c>
      <c r="AT11" s="58">
        <v>23.458100134497688</v>
      </c>
      <c r="AU11" s="58">
        <v>2.4108564416873364</v>
      </c>
      <c r="AV11" s="59">
        <v>177.9575705249509</v>
      </c>
      <c r="AW11" s="69">
        <v>146.821518578154</v>
      </c>
      <c r="AX11" s="70">
        <v>919.7252891837468</v>
      </c>
      <c r="AY11" s="71">
        <v>1226.5361943143052</v>
      </c>
      <c r="BA11" s="3"/>
    </row>
    <row r="12" spans="1:53" ht="12.75">
      <c r="A12" s="110" t="s">
        <v>159</v>
      </c>
      <c r="B12" s="96" t="s">
        <v>283</v>
      </c>
      <c r="C12" s="96" t="s">
        <v>284</v>
      </c>
      <c r="D12" s="97">
        <v>39135</v>
      </c>
      <c r="E12" s="98"/>
      <c r="F12" s="96" t="s">
        <v>211</v>
      </c>
      <c r="G12" s="99"/>
      <c r="H12" s="100"/>
      <c r="I12" s="100" t="s">
        <v>263</v>
      </c>
      <c r="J12" s="39">
        <v>367.5</v>
      </c>
      <c r="K12" s="40">
        <v>7.07</v>
      </c>
      <c r="L12" s="41">
        <v>-89.6</v>
      </c>
      <c r="M12" s="41">
        <f t="shared" si="0"/>
        <v>116.47478000000001</v>
      </c>
      <c r="N12" s="42">
        <f t="shared" si="1"/>
        <v>1.968423782</v>
      </c>
      <c r="O12" s="40">
        <v>2.21</v>
      </c>
      <c r="P12" s="41">
        <v>27.2</v>
      </c>
      <c r="Q12" s="41">
        <v>25.4</v>
      </c>
      <c r="R12" s="40">
        <v>1.97</v>
      </c>
      <c r="S12" s="40">
        <f t="shared" si="2"/>
        <v>0.51</v>
      </c>
      <c r="T12" s="40">
        <v>2.48</v>
      </c>
      <c r="U12" s="40">
        <v>0.07</v>
      </c>
      <c r="V12" s="41">
        <v>0</v>
      </c>
      <c r="W12" s="42">
        <v>0.001</v>
      </c>
      <c r="X12" s="40">
        <v>1</v>
      </c>
      <c r="Y12" s="42">
        <v>0.323</v>
      </c>
      <c r="Z12" s="42">
        <v>0.655</v>
      </c>
      <c r="AA12" s="41">
        <v>195.86457000000001</v>
      </c>
      <c r="AB12" s="43">
        <v>38.555910999999995</v>
      </c>
      <c r="AC12" s="83">
        <v>0</v>
      </c>
      <c r="AD12" s="84">
        <v>12.224770173499998</v>
      </c>
      <c r="AE12" s="84">
        <v>0.81022876602</v>
      </c>
      <c r="AF12" s="84">
        <v>2.646727731533067</v>
      </c>
      <c r="AG12" s="84">
        <v>0.9057562558</v>
      </c>
      <c r="AH12" s="84">
        <v>44.6973167428</v>
      </c>
      <c r="AI12" s="85">
        <v>10.62532822248</v>
      </c>
      <c r="AJ12" s="39">
        <v>0.19</v>
      </c>
      <c r="AK12" s="41">
        <v>17.8711329986</v>
      </c>
      <c r="AL12" s="41">
        <v>0</v>
      </c>
      <c r="AM12" s="41">
        <v>0</v>
      </c>
      <c r="AN12" s="41">
        <v>0</v>
      </c>
      <c r="AO12" s="41">
        <v>1.5574410897999997</v>
      </c>
      <c r="AP12" s="43">
        <v>11.826977443499999</v>
      </c>
      <c r="AQ12" s="77">
        <v>39.5</v>
      </c>
      <c r="AR12" s="78">
        <v>1.2</v>
      </c>
      <c r="AS12" s="57">
        <v>94.99048732292762</v>
      </c>
      <c r="AT12" s="58">
        <v>30.001649293972616</v>
      </c>
      <c r="AU12" s="58">
        <v>1.197397332632385</v>
      </c>
      <c r="AV12" s="59">
        <v>117.14020039448934</v>
      </c>
      <c r="AW12" s="69">
        <v>182.0272189905931</v>
      </c>
      <c r="AX12" s="70">
        <v>1317.5363474797111</v>
      </c>
      <c r="AY12" s="71">
        <v>1313.2834743175795</v>
      </c>
      <c r="BA12" s="3"/>
    </row>
    <row r="13" spans="1:53" ht="12.75">
      <c r="A13" s="110" t="s">
        <v>160</v>
      </c>
      <c r="B13" s="96" t="s">
        <v>285</v>
      </c>
      <c r="C13" s="96" t="s">
        <v>286</v>
      </c>
      <c r="D13" s="97">
        <v>39135</v>
      </c>
      <c r="E13" s="98"/>
      <c r="F13" s="96" t="s">
        <v>211</v>
      </c>
      <c r="G13" s="99" t="s">
        <v>230</v>
      </c>
      <c r="H13" s="100"/>
      <c r="I13" s="100" t="s">
        <v>263</v>
      </c>
      <c r="J13" s="39">
        <v>376</v>
      </c>
      <c r="K13" s="40">
        <v>7.11</v>
      </c>
      <c r="L13" s="41">
        <v>-105.3</v>
      </c>
      <c r="M13" s="41">
        <f t="shared" si="0"/>
        <v>99.80719</v>
      </c>
      <c r="N13" s="42">
        <f t="shared" si="1"/>
        <v>1.686741511</v>
      </c>
      <c r="O13" s="40">
        <v>0.13</v>
      </c>
      <c r="P13" s="41">
        <v>1.7</v>
      </c>
      <c r="Q13" s="41">
        <v>26.7</v>
      </c>
      <c r="R13" s="40">
        <v>1.21</v>
      </c>
      <c r="S13" s="40">
        <f t="shared" si="2"/>
        <v>0.010000000000000009</v>
      </c>
      <c r="T13" s="40">
        <v>1.22</v>
      </c>
      <c r="U13" s="40">
        <v>0</v>
      </c>
      <c r="V13" s="41">
        <v>0</v>
      </c>
      <c r="W13" s="42">
        <v>0.019</v>
      </c>
      <c r="X13" s="40">
        <v>0.84</v>
      </c>
      <c r="Y13" s="42">
        <v>0.157</v>
      </c>
      <c r="Z13" s="42">
        <v>0.602</v>
      </c>
      <c r="AA13" s="41">
        <v>207.4578</v>
      </c>
      <c r="AB13" s="43">
        <v>37.955819</v>
      </c>
      <c r="AC13" s="83">
        <v>0</v>
      </c>
      <c r="AD13" s="84">
        <v>17.692299520499997</v>
      </c>
      <c r="AE13" s="84">
        <v>0.9509171511600002</v>
      </c>
      <c r="AF13" s="84">
        <v>2.8011322671560595</v>
      </c>
      <c r="AG13" s="84">
        <v>0.9877213359</v>
      </c>
      <c r="AH13" s="84">
        <v>43.8780004344</v>
      </c>
      <c r="AI13" s="85">
        <v>12.567201360150001</v>
      </c>
      <c r="AJ13" s="39">
        <v>0.17</v>
      </c>
      <c r="AK13" s="41">
        <v>17.5660184145</v>
      </c>
      <c r="AL13" s="41">
        <v>0</v>
      </c>
      <c r="AM13" s="41">
        <v>0</v>
      </c>
      <c r="AN13" s="41">
        <v>0.7525138371</v>
      </c>
      <c r="AO13" s="41">
        <v>0.6675829140999999</v>
      </c>
      <c r="AP13" s="43">
        <v>9.8609073759</v>
      </c>
      <c r="AQ13" s="77">
        <v>43.31</v>
      </c>
      <c r="AR13" s="78">
        <v>1.34</v>
      </c>
      <c r="AS13" s="57">
        <v>90.27554735659976</v>
      </c>
      <c r="AT13" s="58">
        <v>12.364882884760544</v>
      </c>
      <c r="AU13" s="58">
        <v>0</v>
      </c>
      <c r="AV13" s="59">
        <v>110.6451444037701</v>
      </c>
      <c r="AW13" s="69">
        <v>179.34853943375006</v>
      </c>
      <c r="AX13" s="70">
        <v>750.7398480462358</v>
      </c>
      <c r="AY13" s="71">
        <v>925.536664981858</v>
      </c>
      <c r="BA13" s="3"/>
    </row>
    <row r="14" spans="1:53" ht="12.75">
      <c r="A14" s="110" t="s">
        <v>161</v>
      </c>
      <c r="B14" s="96" t="s">
        <v>287</v>
      </c>
      <c r="C14" s="96" t="s">
        <v>288</v>
      </c>
      <c r="D14" s="97">
        <v>39135</v>
      </c>
      <c r="E14" s="98"/>
      <c r="F14" s="96" t="s">
        <v>211</v>
      </c>
      <c r="G14" s="99" t="s">
        <v>231</v>
      </c>
      <c r="H14" s="100"/>
      <c r="I14" s="100" t="s">
        <v>262</v>
      </c>
      <c r="J14" s="39">
        <v>934</v>
      </c>
      <c r="K14" s="40">
        <v>6.79</v>
      </c>
      <c r="L14" s="41">
        <v>-63.3</v>
      </c>
      <c r="M14" s="41">
        <f t="shared" si="0"/>
        <v>142.77478000000002</v>
      </c>
      <c r="N14" s="42">
        <f t="shared" si="1"/>
        <v>2.4128937820000003</v>
      </c>
      <c r="O14" s="40">
        <v>0.74</v>
      </c>
      <c r="P14" s="41">
        <v>9.1</v>
      </c>
      <c r="Q14" s="41">
        <v>25.4</v>
      </c>
      <c r="R14" s="40">
        <v>0.177</v>
      </c>
      <c r="S14" s="40">
        <f t="shared" si="2"/>
        <v>1.4829999999999999</v>
      </c>
      <c r="T14" s="40">
        <v>1.66</v>
      </c>
      <c r="U14" s="40">
        <v>0</v>
      </c>
      <c r="V14" s="41">
        <v>0</v>
      </c>
      <c r="W14" s="42">
        <v>0</v>
      </c>
      <c r="X14" s="40">
        <v>0.84</v>
      </c>
      <c r="Y14" s="42">
        <v>0.436</v>
      </c>
      <c r="Z14" s="42">
        <v>1.23</v>
      </c>
      <c r="AA14" s="41">
        <v>491.94956250000007</v>
      </c>
      <c r="AB14" s="43">
        <v>122.56879099999999</v>
      </c>
      <c r="AC14" s="83">
        <v>0</v>
      </c>
      <c r="AD14" s="84">
        <v>32.3962062225</v>
      </c>
      <c r="AE14" s="84">
        <v>1.33089199732</v>
      </c>
      <c r="AF14" s="84">
        <v>4.497219153465745</v>
      </c>
      <c r="AG14" s="84">
        <v>1.2111402564</v>
      </c>
      <c r="AH14" s="84">
        <v>128.2682888</v>
      </c>
      <c r="AI14" s="85">
        <v>33.539120500500005</v>
      </c>
      <c r="AJ14" s="39">
        <v>0.1</v>
      </c>
      <c r="AK14" s="41">
        <v>101.48635642859999</v>
      </c>
      <c r="AL14" s="41">
        <v>0</v>
      </c>
      <c r="AM14" s="41">
        <v>0.0884550567</v>
      </c>
      <c r="AN14" s="41">
        <v>0</v>
      </c>
      <c r="AO14" s="41">
        <v>0</v>
      </c>
      <c r="AP14" s="43">
        <v>3.2621612889000002</v>
      </c>
      <c r="AQ14" s="77">
        <v>113.75</v>
      </c>
      <c r="AR14" s="78">
        <v>3.63</v>
      </c>
      <c r="AS14" s="57">
        <v>103.64309084217862</v>
      </c>
      <c r="AT14" s="58">
        <v>19.091319392980107</v>
      </c>
      <c r="AU14" s="58">
        <v>0</v>
      </c>
      <c r="AV14" s="59">
        <v>120.4805609549887</v>
      </c>
      <c r="AW14" s="69">
        <v>220.1643280745164</v>
      </c>
      <c r="AX14" s="70">
        <v>411.0276734847718</v>
      </c>
      <c r="AY14" s="71">
        <v>536.9274131921144</v>
      </c>
      <c r="BA14" s="3"/>
    </row>
    <row r="15" spans="1:53" ht="12.75">
      <c r="A15" s="110" t="s">
        <v>162</v>
      </c>
      <c r="B15" s="96" t="s">
        <v>289</v>
      </c>
      <c r="C15" s="96" t="s">
        <v>290</v>
      </c>
      <c r="D15" s="97">
        <v>39136</v>
      </c>
      <c r="E15" s="98"/>
      <c r="F15" s="96" t="s">
        <v>211</v>
      </c>
      <c r="G15" s="99" t="s">
        <v>232</v>
      </c>
      <c r="H15" s="100"/>
      <c r="I15" s="100" t="s">
        <v>262</v>
      </c>
      <c r="J15" s="39">
        <v>481</v>
      </c>
      <c r="K15" s="40">
        <v>6.83</v>
      </c>
      <c r="L15" s="41">
        <v>-33.5</v>
      </c>
      <c r="M15" s="41">
        <f t="shared" si="0"/>
        <v>171.16061</v>
      </c>
      <c r="N15" s="42">
        <f t="shared" si="1"/>
        <v>2.8926143089999994</v>
      </c>
      <c r="O15" s="40">
        <v>0.33</v>
      </c>
      <c r="P15" s="41">
        <v>4.3</v>
      </c>
      <c r="Q15" s="41">
        <v>27.3</v>
      </c>
      <c r="R15" s="40">
        <v>0.27</v>
      </c>
      <c r="S15" s="40">
        <f t="shared" si="2"/>
        <v>0.07</v>
      </c>
      <c r="T15" s="40">
        <v>0.34</v>
      </c>
      <c r="U15" s="40">
        <v>0</v>
      </c>
      <c r="V15" s="41">
        <v>0.2</v>
      </c>
      <c r="W15" s="42">
        <v>0.004</v>
      </c>
      <c r="X15" s="40">
        <v>0.24</v>
      </c>
      <c r="Y15" s="42">
        <v>0.782</v>
      </c>
      <c r="Z15" s="42">
        <v>0.798</v>
      </c>
      <c r="AA15" s="41">
        <v>213.25441500000002</v>
      </c>
      <c r="AB15" s="43">
        <v>60.0092</v>
      </c>
      <c r="AC15" s="83">
        <v>0</v>
      </c>
      <c r="AD15" s="84">
        <v>32.717142159</v>
      </c>
      <c r="AE15" s="84">
        <v>0</v>
      </c>
      <c r="AF15" s="84">
        <v>2.8956601724930895</v>
      </c>
      <c r="AG15" s="84">
        <v>0.6279871323529411</v>
      </c>
      <c r="AH15" s="84">
        <v>45.7536656932</v>
      </c>
      <c r="AI15" s="85">
        <v>16.10122023882</v>
      </c>
      <c r="AJ15" s="39">
        <v>0.12</v>
      </c>
      <c r="AK15" s="41">
        <v>37.7120802256</v>
      </c>
      <c r="AL15" s="41">
        <v>0</v>
      </c>
      <c r="AM15" s="41">
        <v>0</v>
      </c>
      <c r="AN15" s="41">
        <v>1.4440671331000001</v>
      </c>
      <c r="AO15" s="41">
        <v>0</v>
      </c>
      <c r="AP15" s="43">
        <v>34.005240421900005</v>
      </c>
      <c r="AQ15" s="77">
        <v>50.92</v>
      </c>
      <c r="AR15" s="78">
        <v>0.66</v>
      </c>
      <c r="AS15" s="57">
        <v>12.569917066929868</v>
      </c>
      <c r="AT15" s="58">
        <v>19.4809638324091</v>
      </c>
      <c r="AU15" s="58">
        <v>0</v>
      </c>
      <c r="AV15" s="59">
        <v>30.996978473821596</v>
      </c>
      <c r="AW15" s="69">
        <v>141.71076792939692</v>
      </c>
      <c r="AX15" s="70">
        <v>114.19244077210591</v>
      </c>
      <c r="AY15" s="71">
        <v>169.62884013531183</v>
      </c>
      <c r="BA15" s="3"/>
    </row>
    <row r="16" spans="1:53" ht="12.75">
      <c r="A16" s="110" t="s">
        <v>163</v>
      </c>
      <c r="B16" s="96" t="s">
        <v>291</v>
      </c>
      <c r="C16" s="96" t="s">
        <v>292</v>
      </c>
      <c r="D16" s="97">
        <v>39136</v>
      </c>
      <c r="E16" s="98"/>
      <c r="F16" s="96" t="s">
        <v>211</v>
      </c>
      <c r="G16" s="99" t="s">
        <v>233</v>
      </c>
      <c r="H16" s="100"/>
      <c r="I16" s="100" t="s">
        <v>262</v>
      </c>
      <c r="J16" s="39">
        <v>305.1</v>
      </c>
      <c r="K16" s="40">
        <v>6.94</v>
      </c>
      <c r="L16" s="41">
        <v>-49.1</v>
      </c>
      <c r="M16" s="41">
        <f t="shared" si="0"/>
        <v>156.75149</v>
      </c>
      <c r="N16" s="42">
        <f t="shared" si="1"/>
        <v>2.6491001809999997</v>
      </c>
      <c r="O16" s="40">
        <v>0.55</v>
      </c>
      <c r="P16" s="41">
        <v>6.8</v>
      </c>
      <c r="Q16" s="41">
        <v>25.7</v>
      </c>
      <c r="R16" s="40">
        <v>0.59</v>
      </c>
      <c r="S16" s="40">
        <f t="shared" si="2"/>
        <v>0</v>
      </c>
      <c r="T16" s="40">
        <v>0.59</v>
      </c>
      <c r="U16" s="40">
        <v>0</v>
      </c>
      <c r="V16" s="41">
        <v>0</v>
      </c>
      <c r="W16" s="42">
        <v>0</v>
      </c>
      <c r="X16" s="40">
        <v>2</v>
      </c>
      <c r="Y16" s="42">
        <v>0.246</v>
      </c>
      <c r="Z16" s="42">
        <v>0.71</v>
      </c>
      <c r="AA16" s="41">
        <v>162.30522</v>
      </c>
      <c r="AB16" s="43">
        <v>41.556371</v>
      </c>
      <c r="AC16" s="83">
        <v>0</v>
      </c>
      <c r="AD16" s="84">
        <v>10.8253421135</v>
      </c>
      <c r="AE16" s="84">
        <v>0</v>
      </c>
      <c r="AF16" s="84">
        <v>2.1686930589237727</v>
      </c>
      <c r="AG16" s="84">
        <v>0.6339901194852942</v>
      </c>
      <c r="AH16" s="84">
        <v>38.1031046532</v>
      </c>
      <c r="AI16" s="85">
        <v>8.376713271194815</v>
      </c>
      <c r="AJ16" s="39">
        <v>0.11</v>
      </c>
      <c r="AK16" s="41">
        <v>14.3515550357</v>
      </c>
      <c r="AL16" s="41">
        <v>0</v>
      </c>
      <c r="AM16" s="41">
        <v>0</v>
      </c>
      <c r="AN16" s="41">
        <v>0</v>
      </c>
      <c r="AO16" s="41">
        <v>1.018483636</v>
      </c>
      <c r="AP16" s="43">
        <v>13.350793770300001</v>
      </c>
      <c r="AQ16" s="77">
        <v>34.33</v>
      </c>
      <c r="AR16" s="78">
        <v>0.85</v>
      </c>
      <c r="AS16" s="57">
        <v>125.33773318219511</v>
      </c>
      <c r="AT16" s="58">
        <v>27.045497767603596</v>
      </c>
      <c r="AU16" s="58">
        <v>0.7486271637554577</v>
      </c>
      <c r="AV16" s="59">
        <v>156.72551555693872</v>
      </c>
      <c r="AW16" s="69">
        <v>211.0282613318952</v>
      </c>
      <c r="AX16" s="70">
        <v>756.9420521600748</v>
      </c>
      <c r="AY16" s="71">
        <v>921.0142021157606</v>
      </c>
      <c r="BA16" s="3"/>
    </row>
    <row r="17" spans="1:53" ht="12.75">
      <c r="A17" s="110" t="s">
        <v>164</v>
      </c>
      <c r="B17" s="96" t="s">
        <v>293</v>
      </c>
      <c r="C17" s="96" t="s">
        <v>294</v>
      </c>
      <c r="D17" s="97">
        <v>39136</v>
      </c>
      <c r="E17" s="98"/>
      <c r="F17" s="96" t="s">
        <v>211</v>
      </c>
      <c r="G17" s="99" t="s">
        <v>234</v>
      </c>
      <c r="H17" s="100"/>
      <c r="I17" s="100" t="s">
        <v>262</v>
      </c>
      <c r="J17" s="39">
        <v>260.5</v>
      </c>
      <c r="K17" s="40">
        <v>7.08</v>
      </c>
      <c r="L17" s="41">
        <v>-76.9</v>
      </c>
      <c r="M17" s="41">
        <f t="shared" si="0"/>
        <v>128.57933999999997</v>
      </c>
      <c r="N17" s="42">
        <f t="shared" si="1"/>
        <v>2.1729908459999994</v>
      </c>
      <c r="O17" s="40">
        <v>0.4</v>
      </c>
      <c r="P17" s="41">
        <v>5</v>
      </c>
      <c r="Q17" s="41">
        <v>26.2</v>
      </c>
      <c r="R17" s="40">
        <v>0.77</v>
      </c>
      <c r="S17" s="40">
        <f t="shared" si="2"/>
        <v>0.12</v>
      </c>
      <c r="T17" s="40">
        <v>0.89</v>
      </c>
      <c r="U17" s="40">
        <v>0.01</v>
      </c>
      <c r="V17" s="41">
        <v>0</v>
      </c>
      <c r="W17" s="42">
        <v>0.002</v>
      </c>
      <c r="X17" s="40">
        <v>0.6</v>
      </c>
      <c r="Y17" s="42">
        <v>0.274</v>
      </c>
      <c r="Z17" s="42">
        <v>0.564</v>
      </c>
      <c r="AA17" s="41">
        <v>124.779765</v>
      </c>
      <c r="AB17" s="43">
        <v>23.253565000000002</v>
      </c>
      <c r="AC17" s="83">
        <v>0</v>
      </c>
      <c r="AD17" s="84">
        <v>11.162776433</v>
      </c>
      <c r="AE17" s="84">
        <v>0</v>
      </c>
      <c r="AF17" s="84">
        <v>2.447442157698106</v>
      </c>
      <c r="AG17" s="84">
        <v>0.3949190027573529</v>
      </c>
      <c r="AH17" s="84">
        <v>30.2570163684</v>
      </c>
      <c r="AI17" s="85">
        <v>7.267297710298158</v>
      </c>
      <c r="AJ17" s="39">
        <v>0.11</v>
      </c>
      <c r="AK17" s="41">
        <v>13.931066797400002</v>
      </c>
      <c r="AL17" s="41">
        <v>0</v>
      </c>
      <c r="AM17" s="41">
        <v>0</v>
      </c>
      <c r="AN17" s="41">
        <v>0</v>
      </c>
      <c r="AO17" s="41">
        <v>0.7770065882999999</v>
      </c>
      <c r="AP17" s="43">
        <v>11.853225963900002</v>
      </c>
      <c r="AQ17" s="77">
        <v>27.2</v>
      </c>
      <c r="AR17" s="78">
        <v>0.69</v>
      </c>
      <c r="AS17" s="57">
        <v>94.4331456455357</v>
      </c>
      <c r="AT17" s="58">
        <v>16.088590547226964</v>
      </c>
      <c r="AU17" s="58">
        <v>0.2615125523156287</v>
      </c>
      <c r="AV17" s="59">
        <v>108.8363066377406</v>
      </c>
      <c r="AW17" s="69">
        <v>195.16080658935667</v>
      </c>
      <c r="AX17" s="70">
        <v>591.4590144545559</v>
      </c>
      <c r="AY17" s="71">
        <v>713.98046700447</v>
      </c>
      <c r="BA17" s="3"/>
    </row>
    <row r="18" spans="1:53" ht="12.75">
      <c r="A18" s="110" t="s">
        <v>165</v>
      </c>
      <c r="B18" s="96" t="s">
        <v>295</v>
      </c>
      <c r="C18" s="96" t="s">
        <v>296</v>
      </c>
      <c r="D18" s="97">
        <v>39142</v>
      </c>
      <c r="E18" s="98"/>
      <c r="F18" s="96" t="s">
        <v>222</v>
      </c>
      <c r="G18" s="99" t="s">
        <v>226</v>
      </c>
      <c r="H18" s="100"/>
      <c r="I18" s="100" t="s">
        <v>263</v>
      </c>
      <c r="J18" s="39">
        <v>308</v>
      </c>
      <c r="K18" s="40">
        <v>7.06</v>
      </c>
      <c r="L18" s="41">
        <v>-28</v>
      </c>
      <c r="M18" s="41">
        <f t="shared" si="0"/>
        <v>177.6282</v>
      </c>
      <c r="N18" s="42">
        <f t="shared" si="1"/>
        <v>3.0019165799999996</v>
      </c>
      <c r="O18" s="40">
        <v>0.66</v>
      </c>
      <c r="P18" s="41">
        <v>8.2</v>
      </c>
      <c r="Q18" s="41">
        <v>26</v>
      </c>
      <c r="R18" s="40">
        <v>0.53</v>
      </c>
      <c r="S18" s="40">
        <f t="shared" si="2"/>
        <v>1.66</v>
      </c>
      <c r="T18" s="40">
        <v>2.19</v>
      </c>
      <c r="U18" s="40">
        <v>0.02</v>
      </c>
      <c r="V18" s="41">
        <v>1.7</v>
      </c>
      <c r="W18" s="42">
        <v>0.007</v>
      </c>
      <c r="X18" s="40">
        <v>1.8</v>
      </c>
      <c r="Y18" s="42">
        <v>0.257</v>
      </c>
      <c r="Z18" s="42">
        <v>0.461</v>
      </c>
      <c r="AA18" s="41">
        <v>143.695035</v>
      </c>
      <c r="AB18" s="43">
        <v>24.603772</v>
      </c>
      <c r="AC18" s="83">
        <v>0</v>
      </c>
      <c r="AD18" s="84">
        <v>13.191678832100001</v>
      </c>
      <c r="AE18" s="84">
        <v>0.7065839947</v>
      </c>
      <c r="AF18" s="84">
        <v>3.167337376</v>
      </c>
      <c r="AG18" s="84">
        <v>0</v>
      </c>
      <c r="AH18" s="84">
        <v>35.5496887414</v>
      </c>
      <c r="AI18" s="85">
        <v>8.7273898993</v>
      </c>
      <c r="AJ18" s="39">
        <v>0.2</v>
      </c>
      <c r="AK18" s="41">
        <v>16.9</v>
      </c>
      <c r="AL18" s="41">
        <v>0</v>
      </c>
      <c r="AM18" s="41">
        <v>0</v>
      </c>
      <c r="AN18" s="41">
        <v>0</v>
      </c>
      <c r="AO18" s="41">
        <v>1.7035587847000002</v>
      </c>
      <c r="AP18" s="43">
        <v>29.7</v>
      </c>
      <c r="AQ18" s="77">
        <v>29.97</v>
      </c>
      <c r="AR18" s="78">
        <v>0.84</v>
      </c>
      <c r="AS18" s="57">
        <v>82.8865501173941</v>
      </c>
      <c r="AT18" s="58">
        <v>53.14430930574818</v>
      </c>
      <c r="AU18" s="58">
        <v>0</v>
      </c>
      <c r="AV18" s="59">
        <v>158.11064531746175</v>
      </c>
      <c r="AW18" s="69">
        <v>159.76832273310373</v>
      </c>
      <c r="AX18" s="70">
        <v>601.5386231883743</v>
      </c>
      <c r="AY18" s="71">
        <v>763.0681280649887</v>
      </c>
      <c r="BA18" s="3"/>
    </row>
    <row r="19" spans="1:53" ht="12.75">
      <c r="A19" s="110" t="s">
        <v>166</v>
      </c>
      <c r="B19" s="96" t="s">
        <v>297</v>
      </c>
      <c r="C19" s="96" t="s">
        <v>298</v>
      </c>
      <c r="D19" s="97">
        <v>39142</v>
      </c>
      <c r="E19" s="98"/>
      <c r="F19" s="96" t="s">
        <v>211</v>
      </c>
      <c r="G19" s="99"/>
      <c r="H19" s="100"/>
      <c r="I19" s="100" t="s">
        <v>263</v>
      </c>
      <c r="J19" s="39">
        <v>413</v>
      </c>
      <c r="K19" s="40">
        <v>6.94</v>
      </c>
      <c r="L19" s="41">
        <v>-102.8</v>
      </c>
      <c r="M19" s="41">
        <f t="shared" si="0"/>
        <v>102.23276</v>
      </c>
      <c r="N19" s="42">
        <f t="shared" si="1"/>
        <v>1.7277336439999997</v>
      </c>
      <c r="O19" s="40">
        <v>0.18</v>
      </c>
      <c r="P19" s="41">
        <v>2.3</v>
      </c>
      <c r="Q19" s="41">
        <v>26.8</v>
      </c>
      <c r="R19" s="40">
        <v>1.57</v>
      </c>
      <c r="S19" s="40">
        <f t="shared" si="2"/>
        <v>1.55</v>
      </c>
      <c r="T19" s="40">
        <v>3.12</v>
      </c>
      <c r="U19" s="40">
        <v>0</v>
      </c>
      <c r="V19" s="41">
        <v>0</v>
      </c>
      <c r="W19" s="42">
        <v>0.009</v>
      </c>
      <c r="X19" s="40">
        <v>0.76</v>
      </c>
      <c r="Y19" s="42">
        <v>0.178</v>
      </c>
      <c r="Z19" s="42">
        <v>0.946</v>
      </c>
      <c r="AA19" s="41">
        <v>219.966285</v>
      </c>
      <c r="AB19" s="43">
        <v>52.208004</v>
      </c>
      <c r="AC19" s="83">
        <v>0</v>
      </c>
      <c r="AD19" s="84">
        <v>17.4544646684</v>
      </c>
      <c r="AE19" s="84">
        <v>0.6733011724</v>
      </c>
      <c r="AF19" s="84">
        <v>3.4688708264</v>
      </c>
      <c r="AG19" s="84">
        <v>1.2490564523999999</v>
      </c>
      <c r="AH19" s="84">
        <v>46.877999782299995</v>
      </c>
      <c r="AI19" s="85">
        <v>12.8666134081</v>
      </c>
      <c r="AJ19" s="39">
        <v>0.12</v>
      </c>
      <c r="AK19" s="41">
        <v>22.077122815600003</v>
      </c>
      <c r="AL19" s="41">
        <v>0</v>
      </c>
      <c r="AM19" s="41">
        <v>0</v>
      </c>
      <c r="AN19" s="41">
        <v>0</v>
      </c>
      <c r="AO19" s="41">
        <v>0</v>
      </c>
      <c r="AP19" s="43">
        <v>6.8772401334</v>
      </c>
      <c r="AQ19" s="77">
        <v>47.89</v>
      </c>
      <c r="AR19" s="78">
        <v>0.82</v>
      </c>
      <c r="AS19" s="57">
        <v>70.50724423962912</v>
      </c>
      <c r="AT19" s="58">
        <v>40.947948909153624</v>
      </c>
      <c r="AU19" s="58">
        <v>0</v>
      </c>
      <c r="AV19" s="59">
        <v>118.6596885422853</v>
      </c>
      <c r="AW19" s="69">
        <v>242.5794362755575</v>
      </c>
      <c r="AX19" s="70">
        <v>743.4898955677231</v>
      </c>
      <c r="AY19" s="71">
        <v>915.7340696248708</v>
      </c>
      <c r="BA19" s="3"/>
    </row>
    <row r="20" spans="1:53" ht="12.75">
      <c r="A20" s="110" t="s">
        <v>167</v>
      </c>
      <c r="B20" s="96" t="s">
        <v>299</v>
      </c>
      <c r="C20" s="96" t="s">
        <v>300</v>
      </c>
      <c r="D20" s="97">
        <v>39142</v>
      </c>
      <c r="E20" s="98"/>
      <c r="F20" s="96" t="s">
        <v>211</v>
      </c>
      <c r="G20" s="99"/>
      <c r="H20" s="100"/>
      <c r="I20" s="100" t="s">
        <v>263</v>
      </c>
      <c r="J20" s="39">
        <v>456</v>
      </c>
      <c r="K20" s="40">
        <v>7.08</v>
      </c>
      <c r="L20" s="41">
        <v>-103.1</v>
      </c>
      <c r="M20" s="41">
        <f t="shared" si="0"/>
        <v>101.85833</v>
      </c>
      <c r="N20" s="42">
        <f t="shared" si="1"/>
        <v>1.7214057769999997</v>
      </c>
      <c r="O20" s="40">
        <v>0.13</v>
      </c>
      <c r="P20" s="41">
        <v>1.7</v>
      </c>
      <c r="Q20" s="41">
        <v>26.9</v>
      </c>
      <c r="R20" s="40">
        <v>1.52</v>
      </c>
      <c r="S20" s="40">
        <f t="shared" si="2"/>
        <v>0.10999999999999988</v>
      </c>
      <c r="T20" s="40">
        <v>1.63</v>
      </c>
      <c r="U20" s="40">
        <v>0.01</v>
      </c>
      <c r="V20" s="41">
        <v>0</v>
      </c>
      <c r="W20" s="42">
        <v>0.01</v>
      </c>
      <c r="X20" s="40">
        <v>0.8</v>
      </c>
      <c r="Y20" s="42">
        <v>0.162</v>
      </c>
      <c r="Z20" s="42">
        <v>0.868</v>
      </c>
      <c r="AA20" s="41">
        <v>256.7290275</v>
      </c>
      <c r="AB20" s="43">
        <v>54.758395</v>
      </c>
      <c r="AC20" s="83">
        <v>0</v>
      </c>
      <c r="AD20" s="84">
        <v>17.9332781027</v>
      </c>
      <c r="AE20" s="84">
        <v>0.7179136975</v>
      </c>
      <c r="AF20" s="84">
        <v>4.6953554864000004</v>
      </c>
      <c r="AG20" s="84">
        <v>0.6252898242</v>
      </c>
      <c r="AH20" s="84">
        <v>52.6638798494</v>
      </c>
      <c r="AI20" s="85">
        <v>14.7999899233</v>
      </c>
      <c r="AJ20" s="39">
        <v>0.15</v>
      </c>
      <c r="AK20" s="41">
        <v>19.257533089200003</v>
      </c>
      <c r="AL20" s="41">
        <v>0</v>
      </c>
      <c r="AM20" s="41">
        <v>0</v>
      </c>
      <c r="AN20" s="41">
        <v>0.15324442800000002</v>
      </c>
      <c r="AO20" s="41">
        <v>0</v>
      </c>
      <c r="AP20" s="43">
        <v>8.015671127800001</v>
      </c>
      <c r="AQ20" s="77">
        <v>55.467594559999995</v>
      </c>
      <c r="AR20" s="78">
        <v>0.79</v>
      </c>
      <c r="AS20" s="57">
        <v>49.05824644318322</v>
      </c>
      <c r="AT20" s="58">
        <v>80.85042046669174</v>
      </c>
      <c r="AU20" s="58">
        <v>0</v>
      </c>
      <c r="AV20" s="59">
        <v>155.02931016606755</v>
      </c>
      <c r="AW20" s="69">
        <v>215.5448745801856</v>
      </c>
      <c r="AX20" s="70">
        <v>602.3947923328624</v>
      </c>
      <c r="AY20" s="71">
        <v>801.0049677944953</v>
      </c>
      <c r="BA20" s="3"/>
    </row>
    <row r="21" spans="1:53" ht="12.75">
      <c r="A21" s="110" t="s">
        <v>168</v>
      </c>
      <c r="B21" s="96" t="s">
        <v>301</v>
      </c>
      <c r="C21" s="96" t="s">
        <v>302</v>
      </c>
      <c r="D21" s="97">
        <v>39144</v>
      </c>
      <c r="E21" s="98"/>
      <c r="F21" s="96" t="s">
        <v>211</v>
      </c>
      <c r="G21" s="99"/>
      <c r="H21" s="100"/>
      <c r="I21" s="100" t="s">
        <v>263</v>
      </c>
      <c r="J21" s="39">
        <v>300.3</v>
      </c>
      <c r="K21" s="40">
        <v>7.03</v>
      </c>
      <c r="L21" s="41">
        <v>26.2</v>
      </c>
      <c r="M21" s="41">
        <f t="shared" si="0"/>
        <v>231.67933999999997</v>
      </c>
      <c r="N21" s="42">
        <f t="shared" si="1"/>
        <v>3.9153808459999992</v>
      </c>
      <c r="O21" s="40">
        <v>0.89</v>
      </c>
      <c r="P21" s="41">
        <v>11.1</v>
      </c>
      <c r="Q21" s="41">
        <v>26.2</v>
      </c>
      <c r="R21" s="40">
        <v>1.42</v>
      </c>
      <c r="S21" s="40">
        <f t="shared" si="2"/>
        <v>0.1200000000000001</v>
      </c>
      <c r="T21" s="40">
        <v>1.54</v>
      </c>
      <c r="U21" s="40">
        <v>0.01</v>
      </c>
      <c r="V21" s="41">
        <v>0</v>
      </c>
      <c r="W21" s="42">
        <v>0</v>
      </c>
      <c r="X21" s="40">
        <v>1</v>
      </c>
      <c r="Y21" s="42">
        <v>0.172</v>
      </c>
      <c r="Z21" s="42">
        <v>0.771</v>
      </c>
      <c r="AA21" s="41">
        <v>137.89842</v>
      </c>
      <c r="AB21" s="43">
        <v>35.40542799999999</v>
      </c>
      <c r="AC21" s="83">
        <v>0</v>
      </c>
      <c r="AD21" s="84">
        <v>13.5598049267</v>
      </c>
      <c r="AE21" s="84">
        <v>0</v>
      </c>
      <c r="AF21" s="84">
        <v>3.9303402912</v>
      </c>
      <c r="AG21" s="84">
        <v>0.8656239396000001</v>
      </c>
      <c r="AH21" s="84">
        <v>29.8268108919</v>
      </c>
      <c r="AI21" s="85">
        <v>10.8563693293</v>
      </c>
      <c r="AJ21" s="39">
        <v>0.21</v>
      </c>
      <c r="AK21" s="41">
        <v>18.4</v>
      </c>
      <c r="AL21" s="41">
        <v>0</v>
      </c>
      <c r="AM21" s="41">
        <v>0</v>
      </c>
      <c r="AN21" s="41">
        <v>0.1407107943</v>
      </c>
      <c r="AO21" s="41">
        <v>0</v>
      </c>
      <c r="AP21" s="43">
        <v>20.3</v>
      </c>
      <c r="AQ21" s="77">
        <v>30.7082896</v>
      </c>
      <c r="AR21" s="78">
        <v>0.08</v>
      </c>
      <c r="AS21" s="57">
        <v>37.37168240771238</v>
      </c>
      <c r="AT21" s="58">
        <v>12.871503658980503</v>
      </c>
      <c r="AU21" s="58">
        <v>0.23816871240785636</v>
      </c>
      <c r="AV21" s="59">
        <v>52.2218167513891</v>
      </c>
      <c r="AW21" s="69">
        <v>166.25473932927406</v>
      </c>
      <c r="AX21" s="70">
        <v>310.47900194122445</v>
      </c>
      <c r="AY21" s="71">
        <v>418.5644043682915</v>
      </c>
      <c r="BA21" s="3"/>
    </row>
    <row r="22" spans="1:53" ht="12.75">
      <c r="A22" s="110" t="s">
        <v>169</v>
      </c>
      <c r="B22" s="96" t="s">
        <v>303</v>
      </c>
      <c r="C22" s="96" t="s">
        <v>304</v>
      </c>
      <c r="D22" s="97">
        <v>39146</v>
      </c>
      <c r="E22" s="98"/>
      <c r="F22" s="96" t="s">
        <v>211</v>
      </c>
      <c r="G22" s="99" t="s">
        <v>235</v>
      </c>
      <c r="H22" s="100"/>
      <c r="I22" s="100" t="s">
        <v>263</v>
      </c>
      <c r="J22" s="39">
        <v>270</v>
      </c>
      <c r="K22" s="40">
        <v>6.68</v>
      </c>
      <c r="L22" s="41">
        <v>-50</v>
      </c>
      <c r="M22" s="41">
        <f t="shared" si="0"/>
        <v>154.95833</v>
      </c>
      <c r="N22" s="42">
        <f t="shared" si="1"/>
        <v>2.6187957769999994</v>
      </c>
      <c r="O22" s="40">
        <v>0.29</v>
      </c>
      <c r="P22" s="41">
        <v>3.7</v>
      </c>
      <c r="Q22" s="41">
        <v>26.9</v>
      </c>
      <c r="R22" s="40">
        <v>3.36</v>
      </c>
      <c r="S22" s="40">
        <f t="shared" si="2"/>
        <v>1.2399999999999998</v>
      </c>
      <c r="T22" s="40">
        <v>4.6</v>
      </c>
      <c r="U22" s="40">
        <v>0.02</v>
      </c>
      <c r="V22" s="41">
        <v>0.5</v>
      </c>
      <c r="W22" s="42">
        <v>0.028</v>
      </c>
      <c r="X22" s="40">
        <v>0.36</v>
      </c>
      <c r="Y22" s="42">
        <v>0.126</v>
      </c>
      <c r="Z22" s="42">
        <v>1.224</v>
      </c>
      <c r="AA22" s="41">
        <v>129.05095500000002</v>
      </c>
      <c r="AB22" s="43">
        <v>74.86147700000001</v>
      </c>
      <c r="AC22" s="83">
        <v>0</v>
      </c>
      <c r="AD22" s="84">
        <v>12.3496023515</v>
      </c>
      <c r="AE22" s="84">
        <v>0</v>
      </c>
      <c r="AF22" s="84">
        <v>3.6472661559999997</v>
      </c>
      <c r="AG22" s="84">
        <v>1.2530886678</v>
      </c>
      <c r="AH22" s="84">
        <v>27.442860044299998</v>
      </c>
      <c r="AI22" s="85">
        <v>8.6474077723</v>
      </c>
      <c r="AJ22" s="39">
        <v>0.18</v>
      </c>
      <c r="AK22" s="41">
        <v>12.228569401600001</v>
      </c>
      <c r="AL22" s="41">
        <v>0</v>
      </c>
      <c r="AM22" s="41">
        <v>0</v>
      </c>
      <c r="AN22" s="41">
        <v>0.1018795365</v>
      </c>
      <c r="AO22" s="41">
        <v>0</v>
      </c>
      <c r="AP22" s="43">
        <v>8.9872126962</v>
      </c>
      <c r="AQ22" s="77">
        <v>34.01022032</v>
      </c>
      <c r="AR22" s="78">
        <v>0.24</v>
      </c>
      <c r="AS22" s="57">
        <v>59.3531814688357</v>
      </c>
      <c r="AT22" s="58">
        <v>12.275445290336503</v>
      </c>
      <c r="AU22" s="58">
        <v>0</v>
      </c>
      <c r="AV22" s="59">
        <v>74.55272205772356</v>
      </c>
      <c r="AW22" s="69">
        <v>224.99496524953074</v>
      </c>
      <c r="AX22" s="70">
        <v>177.0220339811114</v>
      </c>
      <c r="AY22" s="71">
        <v>295.18891587337305</v>
      </c>
      <c r="BA22" s="3"/>
    </row>
    <row r="23" spans="1:53" ht="12.75">
      <c r="A23" s="110" t="s">
        <v>170</v>
      </c>
      <c r="B23" s="96" t="s">
        <v>305</v>
      </c>
      <c r="C23" s="96" t="s">
        <v>306</v>
      </c>
      <c r="D23" s="97">
        <v>39147</v>
      </c>
      <c r="E23" s="98"/>
      <c r="F23" s="96" t="s">
        <v>211</v>
      </c>
      <c r="G23" s="99"/>
      <c r="H23" s="100"/>
      <c r="I23" s="100" t="s">
        <v>263</v>
      </c>
      <c r="J23" s="39">
        <v>395.2</v>
      </c>
      <c r="K23" s="40">
        <v>6.79</v>
      </c>
      <c r="L23" s="41">
        <v>-90.6</v>
      </c>
      <c r="M23" s="41">
        <f t="shared" si="0"/>
        <v>114.58161999999999</v>
      </c>
      <c r="N23" s="42">
        <f t="shared" si="1"/>
        <v>1.9364293779999995</v>
      </c>
      <c r="O23" s="40">
        <v>0.15</v>
      </c>
      <c r="P23" s="41">
        <v>1.9</v>
      </c>
      <c r="Q23" s="41">
        <v>26.6</v>
      </c>
      <c r="R23" s="40">
        <v>5.95</v>
      </c>
      <c r="S23" s="40">
        <f t="shared" si="2"/>
        <v>3.95</v>
      </c>
      <c r="T23" s="40">
        <v>9.9</v>
      </c>
      <c r="U23" s="40">
        <v>0</v>
      </c>
      <c r="V23" s="41">
        <v>0.4</v>
      </c>
      <c r="W23" s="42">
        <v>0.014</v>
      </c>
      <c r="X23" s="40">
        <v>0.7</v>
      </c>
      <c r="Y23" s="42">
        <v>0.289</v>
      </c>
      <c r="Z23" s="42">
        <v>0.888</v>
      </c>
      <c r="AA23" s="41">
        <v>215.084925</v>
      </c>
      <c r="AB23" s="43">
        <v>99.165203</v>
      </c>
      <c r="AC23" s="83">
        <v>0.022006429</v>
      </c>
      <c r="AD23" s="84">
        <v>14.0995306148</v>
      </c>
      <c r="AE23" s="84">
        <v>0.4781841763</v>
      </c>
      <c r="AF23" s="84">
        <v>3.0380014328</v>
      </c>
      <c r="AG23" s="84">
        <v>0.7510225458</v>
      </c>
      <c r="AH23" s="84">
        <v>44.4363321854</v>
      </c>
      <c r="AI23" s="85">
        <v>12.6383961187</v>
      </c>
      <c r="AJ23" s="39">
        <v>0.13</v>
      </c>
      <c r="AK23" s="41">
        <v>14.5727647016</v>
      </c>
      <c r="AL23" s="41">
        <v>0</v>
      </c>
      <c r="AM23" s="41">
        <v>0</v>
      </c>
      <c r="AN23" s="41">
        <v>0</v>
      </c>
      <c r="AO23" s="41">
        <v>0</v>
      </c>
      <c r="AP23" s="43">
        <v>9.515988667</v>
      </c>
      <c r="AQ23" s="77">
        <v>49.303645519999996</v>
      </c>
      <c r="AR23" s="78">
        <v>0.34</v>
      </c>
      <c r="AS23" s="57">
        <v>67.50128079346115</v>
      </c>
      <c r="AT23" s="58">
        <v>20.172142178682076</v>
      </c>
      <c r="AU23" s="58">
        <v>0.2819905816669934</v>
      </c>
      <c r="AV23" s="59">
        <v>90.82763512874186</v>
      </c>
      <c r="AW23" s="69">
        <v>214.97213915833765</v>
      </c>
      <c r="AX23" s="70">
        <v>583.7515405903343</v>
      </c>
      <c r="AY23" s="71">
        <v>772.9313070633981</v>
      </c>
      <c r="BA23" s="3"/>
    </row>
    <row r="24" spans="1:53" ht="12.75">
      <c r="A24" s="110" t="s">
        <v>171</v>
      </c>
      <c r="B24" s="96" t="s">
        <v>307</v>
      </c>
      <c r="C24" s="96" t="s">
        <v>308</v>
      </c>
      <c r="D24" s="97">
        <v>39147</v>
      </c>
      <c r="E24" s="98"/>
      <c r="F24" s="96" t="s">
        <v>211</v>
      </c>
      <c r="G24" s="99"/>
      <c r="H24" s="100"/>
      <c r="I24" s="100" t="s">
        <v>263</v>
      </c>
      <c r="J24" s="39">
        <v>284.4</v>
      </c>
      <c r="K24" s="40">
        <v>7.2</v>
      </c>
      <c r="L24" s="41">
        <v>-64.8</v>
      </c>
      <c r="M24" s="41">
        <f t="shared" si="0"/>
        <v>140.45605</v>
      </c>
      <c r="N24" s="42">
        <f t="shared" si="1"/>
        <v>2.373707245</v>
      </c>
      <c r="O24" s="40">
        <v>0.93</v>
      </c>
      <c r="P24" s="41">
        <v>11.7</v>
      </c>
      <c r="Q24" s="41">
        <v>26.5</v>
      </c>
      <c r="R24" s="40">
        <v>0.39</v>
      </c>
      <c r="S24" s="40">
        <f t="shared" si="2"/>
        <v>0.43999999999999995</v>
      </c>
      <c r="T24" s="40">
        <v>0.83</v>
      </c>
      <c r="U24" s="40">
        <v>0</v>
      </c>
      <c r="V24" s="41">
        <v>1.6</v>
      </c>
      <c r="W24" s="42">
        <v>0.022</v>
      </c>
      <c r="X24" s="40">
        <v>0.5</v>
      </c>
      <c r="Y24" s="42">
        <v>0.154</v>
      </c>
      <c r="Z24" s="42">
        <v>0.357</v>
      </c>
      <c r="AA24" s="41">
        <v>117.6102675</v>
      </c>
      <c r="AB24" s="43">
        <v>26.704094</v>
      </c>
      <c r="AC24" s="83">
        <v>0.0314599467</v>
      </c>
      <c r="AD24" s="84">
        <v>14.2782340136</v>
      </c>
      <c r="AE24" s="84">
        <v>0.2694875557</v>
      </c>
      <c r="AF24" s="84">
        <v>2.9020920416</v>
      </c>
      <c r="AG24" s="84">
        <v>0</v>
      </c>
      <c r="AH24" s="84">
        <v>28.2582546726</v>
      </c>
      <c r="AI24" s="85">
        <v>9.0624016441</v>
      </c>
      <c r="AJ24" s="39">
        <v>0.16</v>
      </c>
      <c r="AK24" s="41">
        <v>17.8</v>
      </c>
      <c r="AL24" s="41">
        <v>0</v>
      </c>
      <c r="AM24" s="41">
        <v>0</v>
      </c>
      <c r="AN24" s="41">
        <v>0</v>
      </c>
      <c r="AO24" s="41">
        <v>1.5124491961</v>
      </c>
      <c r="AP24" s="43">
        <v>22.2</v>
      </c>
      <c r="AQ24" s="77">
        <v>25.51214784</v>
      </c>
      <c r="AR24" s="78">
        <v>0.21</v>
      </c>
      <c r="AS24" s="57">
        <v>16.681250702961403</v>
      </c>
      <c r="AT24" s="58">
        <v>9.118833916610816</v>
      </c>
      <c r="AU24" s="58">
        <v>0</v>
      </c>
      <c r="AV24" s="59">
        <v>36.32721207158424</v>
      </c>
      <c r="AW24" s="69">
        <v>131.05544909981225</v>
      </c>
      <c r="AX24" s="70">
        <v>290.8318870157802</v>
      </c>
      <c r="AY24" s="71">
        <v>453.99207154451597</v>
      </c>
      <c r="BA24" s="3"/>
    </row>
    <row r="25" spans="1:53" ht="12.75">
      <c r="A25" s="110" t="s">
        <v>172</v>
      </c>
      <c r="B25" s="96" t="s">
        <v>309</v>
      </c>
      <c r="C25" s="96" t="s">
        <v>310</v>
      </c>
      <c r="D25" s="97">
        <v>39147</v>
      </c>
      <c r="E25" s="98"/>
      <c r="F25" s="96" t="s">
        <v>211</v>
      </c>
      <c r="G25" s="99"/>
      <c r="H25" s="100"/>
      <c r="I25" s="100" t="s">
        <v>263</v>
      </c>
      <c r="J25" s="39">
        <v>345.1</v>
      </c>
      <c r="K25" s="40">
        <v>7.24</v>
      </c>
      <c r="L25" s="41">
        <v>-78</v>
      </c>
      <c r="M25" s="41">
        <f t="shared" si="0"/>
        <v>127.18161999999998</v>
      </c>
      <c r="N25" s="42">
        <f t="shared" si="1"/>
        <v>2.1493693779999994</v>
      </c>
      <c r="O25" s="40">
        <v>0.11</v>
      </c>
      <c r="P25" s="41">
        <v>1.3</v>
      </c>
      <c r="Q25" s="41">
        <v>26.6</v>
      </c>
      <c r="R25" s="40">
        <v>0.54</v>
      </c>
      <c r="S25" s="40">
        <f t="shared" si="2"/>
        <v>0.020000000000000018</v>
      </c>
      <c r="T25" s="40">
        <v>0.56</v>
      </c>
      <c r="U25" s="40">
        <v>0.01</v>
      </c>
      <c r="V25" s="41">
        <v>1.2</v>
      </c>
      <c r="W25" s="42">
        <v>0.029</v>
      </c>
      <c r="X25" s="40">
        <v>0.52</v>
      </c>
      <c r="Y25" s="42">
        <v>0.15</v>
      </c>
      <c r="Z25" s="42">
        <v>0.494</v>
      </c>
      <c r="AA25" s="41">
        <v>157.8814875</v>
      </c>
      <c r="AB25" s="43">
        <v>35.705473999999995</v>
      </c>
      <c r="AC25" s="83">
        <v>0</v>
      </c>
      <c r="AD25" s="84">
        <v>18.146386205600002</v>
      </c>
      <c r="AE25" s="84">
        <v>0</v>
      </c>
      <c r="AF25" s="84">
        <v>3.2249154144</v>
      </c>
      <c r="AG25" s="84">
        <v>0.4008030192</v>
      </c>
      <c r="AH25" s="84">
        <v>35.933961339899994</v>
      </c>
      <c r="AI25" s="85">
        <v>10.8885913453</v>
      </c>
      <c r="AJ25" s="39">
        <v>0.18</v>
      </c>
      <c r="AK25" s="41">
        <v>20.4</v>
      </c>
      <c r="AL25" s="41">
        <v>0</v>
      </c>
      <c r="AM25" s="41">
        <v>0</v>
      </c>
      <c r="AN25" s="41">
        <v>2.1</v>
      </c>
      <c r="AO25" s="41">
        <v>0</v>
      </c>
      <c r="AP25" s="43">
        <v>24.6</v>
      </c>
      <c r="AQ25" s="77">
        <v>32.762939280000005</v>
      </c>
      <c r="AR25" s="78">
        <v>0.18</v>
      </c>
      <c r="AS25" s="57">
        <v>50.32152724329545</v>
      </c>
      <c r="AT25" s="58">
        <v>20.01438819444944</v>
      </c>
      <c r="AU25" s="58">
        <v>0</v>
      </c>
      <c r="AV25" s="59">
        <v>67.37702032500287</v>
      </c>
      <c r="AW25" s="69">
        <v>183.27998677559415</v>
      </c>
      <c r="AX25" s="70">
        <v>413.5172082169858</v>
      </c>
      <c r="AY25" s="71">
        <v>506.7720045187859</v>
      </c>
      <c r="BA25" s="3"/>
    </row>
    <row r="26" spans="1:53" ht="12.75">
      <c r="A26" s="110" t="s">
        <v>173</v>
      </c>
      <c r="B26" s="96" t="s">
        <v>311</v>
      </c>
      <c r="C26" s="96" t="s">
        <v>312</v>
      </c>
      <c r="D26" s="97">
        <v>39147</v>
      </c>
      <c r="E26" s="98"/>
      <c r="F26" s="96" t="s">
        <v>211</v>
      </c>
      <c r="G26" s="99"/>
      <c r="H26" s="100"/>
      <c r="I26" s="100" t="s">
        <v>263</v>
      </c>
      <c r="J26" s="39">
        <v>309</v>
      </c>
      <c r="K26" s="40">
        <v>7.15</v>
      </c>
      <c r="L26" s="41">
        <v>-104.7</v>
      </c>
      <c r="M26" s="41">
        <f t="shared" si="0"/>
        <v>100.33276</v>
      </c>
      <c r="N26" s="42">
        <f t="shared" si="1"/>
        <v>1.6956236439999997</v>
      </c>
      <c r="O26" s="40">
        <v>0.06</v>
      </c>
      <c r="P26" s="41">
        <v>1.1</v>
      </c>
      <c r="Q26" s="41">
        <v>26.8</v>
      </c>
      <c r="R26" s="40">
        <v>1.62</v>
      </c>
      <c r="S26" s="40">
        <f t="shared" si="2"/>
        <v>0.029999999999999805</v>
      </c>
      <c r="T26" s="40">
        <v>1.65</v>
      </c>
      <c r="U26" s="40">
        <v>0.02</v>
      </c>
      <c r="V26" s="41">
        <v>0.4</v>
      </c>
      <c r="W26" s="42">
        <v>0.015</v>
      </c>
      <c r="X26" s="40">
        <v>0.68</v>
      </c>
      <c r="Y26" s="42">
        <v>0.245</v>
      </c>
      <c r="Z26" s="42">
        <v>0.593</v>
      </c>
      <c r="AA26" s="41">
        <v>235.3730775</v>
      </c>
      <c r="AB26" s="43">
        <v>51.45788900000001</v>
      </c>
      <c r="AC26" s="83">
        <v>0</v>
      </c>
      <c r="AD26" s="84">
        <v>13.9130451275</v>
      </c>
      <c r="AE26" s="84">
        <v>0.6970891795</v>
      </c>
      <c r="AF26" s="84">
        <v>3.1629908512</v>
      </c>
      <c r="AG26" s="84">
        <v>0.6995891748</v>
      </c>
      <c r="AH26" s="84">
        <v>35.61258510849999</v>
      </c>
      <c r="AI26" s="85">
        <v>8.2644657787</v>
      </c>
      <c r="AJ26" s="39">
        <v>0.17</v>
      </c>
      <c r="AK26" s="41">
        <v>7.622786661</v>
      </c>
      <c r="AL26" s="41">
        <v>0</v>
      </c>
      <c r="AM26" s="41">
        <v>0</v>
      </c>
      <c r="AN26" s="41">
        <v>0.16094666100000002</v>
      </c>
      <c r="AO26" s="41">
        <v>2.4410046295</v>
      </c>
      <c r="AP26" s="43">
        <v>11.4</v>
      </c>
      <c r="AQ26" s="77">
        <v>39.57381832</v>
      </c>
      <c r="AR26" s="78">
        <v>0.59</v>
      </c>
      <c r="AS26" s="57">
        <v>98.18352018960407</v>
      </c>
      <c r="AT26" s="58">
        <v>50.350897200772934</v>
      </c>
      <c r="AU26" s="58">
        <v>0</v>
      </c>
      <c r="AV26" s="59">
        <v>142.70900067702416</v>
      </c>
      <c r="AW26" s="69">
        <v>246.11065926901406</v>
      </c>
      <c r="AX26" s="70">
        <v>1151.542378387588</v>
      </c>
      <c r="AY26" s="71">
        <v>1204.8416538253346</v>
      </c>
      <c r="BA26" s="3"/>
    </row>
    <row r="27" spans="1:53" ht="12.75">
      <c r="A27" s="110" t="s">
        <v>175</v>
      </c>
      <c r="B27" s="96" t="s">
        <v>313</v>
      </c>
      <c r="C27" s="96" t="s">
        <v>314</v>
      </c>
      <c r="D27" s="97">
        <v>39150</v>
      </c>
      <c r="E27" s="98"/>
      <c r="F27" s="96" t="s">
        <v>211</v>
      </c>
      <c r="G27" s="99" t="s">
        <v>234</v>
      </c>
      <c r="H27" s="100"/>
      <c r="I27" s="100" t="s">
        <v>264</v>
      </c>
      <c r="J27" s="39">
        <v>460</v>
      </c>
      <c r="K27" s="40">
        <v>7.02</v>
      </c>
      <c r="L27" s="41">
        <v>-55.3</v>
      </c>
      <c r="M27" s="41">
        <f t="shared" si="0"/>
        <v>151.22136</v>
      </c>
      <c r="N27" s="42">
        <f t="shared" si="1"/>
        <v>2.5556409839999996</v>
      </c>
      <c r="O27" s="40">
        <v>0.71</v>
      </c>
      <c r="P27" s="41">
        <v>8.7</v>
      </c>
      <c r="Q27" s="41">
        <v>24.8</v>
      </c>
      <c r="R27" s="40">
        <v>1.62</v>
      </c>
      <c r="S27" s="40">
        <f t="shared" si="2"/>
        <v>0.21999999999999997</v>
      </c>
      <c r="T27" s="40">
        <v>1.84</v>
      </c>
      <c r="U27" s="40">
        <v>0.01</v>
      </c>
      <c r="V27" s="41">
        <v>0.5</v>
      </c>
      <c r="W27" s="42">
        <v>0.008</v>
      </c>
      <c r="X27" s="40">
        <v>0.4</v>
      </c>
      <c r="Y27" s="42">
        <v>0.337</v>
      </c>
      <c r="Z27" s="42">
        <v>0.77</v>
      </c>
      <c r="AA27" s="41">
        <v>246.81376500000002</v>
      </c>
      <c r="AB27" s="43">
        <v>55.208464</v>
      </c>
      <c r="AC27" s="83">
        <v>0</v>
      </c>
      <c r="AD27" s="84">
        <v>17.6179127513</v>
      </c>
      <c r="AE27" s="84">
        <v>0</v>
      </c>
      <c r="AF27" s="84">
        <v>4.3179590800000005</v>
      </c>
      <c r="AG27" s="84">
        <v>0</v>
      </c>
      <c r="AH27" s="84">
        <v>57.83085204299999</v>
      </c>
      <c r="AI27" s="85">
        <v>14.1030186895</v>
      </c>
      <c r="AJ27" s="39">
        <v>0.25</v>
      </c>
      <c r="AK27" s="41">
        <v>22</v>
      </c>
      <c r="AL27" s="41">
        <v>0</v>
      </c>
      <c r="AM27" s="41">
        <v>0</v>
      </c>
      <c r="AN27" s="41">
        <v>0</v>
      </c>
      <c r="AO27" s="41">
        <v>0</v>
      </c>
      <c r="AP27" s="43">
        <v>4.530171405</v>
      </c>
      <c r="AQ27" s="77">
        <v>56.0679456</v>
      </c>
      <c r="AR27" s="78">
        <v>0.84</v>
      </c>
      <c r="AS27" s="57">
        <v>64.48233601422037</v>
      </c>
      <c r="AT27" s="58">
        <v>15.306828956979261</v>
      </c>
      <c r="AU27" s="58">
        <v>1.050846871346445</v>
      </c>
      <c r="AV27" s="59">
        <v>93.9305608893711</v>
      </c>
      <c r="AW27" s="69">
        <v>177.07127026707713</v>
      </c>
      <c r="AX27" s="70">
        <v>216.59900348675777</v>
      </c>
      <c r="AY27" s="71">
        <v>382.3177898201138</v>
      </c>
      <c r="BA27" s="3"/>
    </row>
    <row r="28" spans="1:53" ht="12.75">
      <c r="A28" s="110" t="s">
        <v>176</v>
      </c>
      <c r="B28" s="96" t="s">
        <v>315</v>
      </c>
      <c r="C28" s="96" t="s">
        <v>316</v>
      </c>
      <c r="D28" s="97">
        <v>39150</v>
      </c>
      <c r="E28" s="98"/>
      <c r="F28" s="96" t="s">
        <v>211</v>
      </c>
      <c r="G28" s="99" t="s">
        <v>236</v>
      </c>
      <c r="H28" s="100"/>
      <c r="I28" s="100" t="s">
        <v>264</v>
      </c>
      <c r="J28" s="39">
        <v>755</v>
      </c>
      <c r="K28" s="40">
        <v>6.88</v>
      </c>
      <c r="L28" s="41">
        <v>30.2</v>
      </c>
      <c r="M28" s="41">
        <f t="shared" si="0"/>
        <v>236.20035</v>
      </c>
      <c r="N28" s="42">
        <f t="shared" si="1"/>
        <v>3.9917859149999995</v>
      </c>
      <c r="O28" s="40">
        <v>0.62</v>
      </c>
      <c r="P28" s="41">
        <v>7.7</v>
      </c>
      <c r="Q28" s="41">
        <v>25.5</v>
      </c>
      <c r="R28" s="40">
        <v>0.26</v>
      </c>
      <c r="S28" s="40">
        <f t="shared" si="2"/>
        <v>0.28</v>
      </c>
      <c r="T28" s="40">
        <v>0.54</v>
      </c>
      <c r="U28" s="40">
        <v>0.01</v>
      </c>
      <c r="V28" s="41">
        <v>1.2</v>
      </c>
      <c r="W28" s="42">
        <v>0.049</v>
      </c>
      <c r="X28" s="40">
        <v>0.08</v>
      </c>
      <c r="Y28" s="42">
        <v>0.27</v>
      </c>
      <c r="Z28" s="42">
        <v>1.324</v>
      </c>
      <c r="AA28" s="41">
        <v>342.30537000000004</v>
      </c>
      <c r="AB28" s="43">
        <v>88.663593</v>
      </c>
      <c r="AC28" s="83">
        <v>0</v>
      </c>
      <c r="AD28" s="84">
        <v>49.83646234487417</v>
      </c>
      <c r="AE28" s="84">
        <v>0</v>
      </c>
      <c r="AF28" s="84">
        <v>51.62084521364097</v>
      </c>
      <c r="AG28" s="84">
        <v>1.1442490182</v>
      </c>
      <c r="AH28" s="84">
        <v>41.07158471819999</v>
      </c>
      <c r="AI28" s="85">
        <v>26.4258981559</v>
      </c>
      <c r="AJ28" s="39">
        <v>0.12</v>
      </c>
      <c r="AK28" s="41">
        <v>55.3</v>
      </c>
      <c r="AL28" s="41">
        <v>0</v>
      </c>
      <c r="AM28" s="41">
        <v>0</v>
      </c>
      <c r="AN28" s="41">
        <v>5</v>
      </c>
      <c r="AO28" s="41">
        <v>0</v>
      </c>
      <c r="AP28" s="43">
        <v>33</v>
      </c>
      <c r="AQ28" s="77">
        <v>73.4833012</v>
      </c>
      <c r="AR28" s="78">
        <v>0.45</v>
      </c>
      <c r="AS28" s="57">
        <v>0.014092984080991697</v>
      </c>
      <c r="AT28" s="58">
        <v>0.7260499492286938</v>
      </c>
      <c r="AU28" s="58">
        <v>0</v>
      </c>
      <c r="AV28" s="59" t="s">
        <v>223</v>
      </c>
      <c r="AW28" s="69">
        <v>173.7968507728078</v>
      </c>
      <c r="AX28" s="70">
        <v>73.05157757161518</v>
      </c>
      <c r="AY28" s="71">
        <v>40.22066133587515</v>
      </c>
      <c r="BA28" s="3"/>
    </row>
    <row r="29" spans="1:53" ht="12.75">
      <c r="A29" s="110" t="s">
        <v>177</v>
      </c>
      <c r="B29" s="96" t="s">
        <v>317</v>
      </c>
      <c r="C29" s="96" t="s">
        <v>318</v>
      </c>
      <c r="D29" s="97">
        <v>39176</v>
      </c>
      <c r="E29" s="98">
        <v>0.6041666666666666</v>
      </c>
      <c r="F29" s="96" t="s">
        <v>211</v>
      </c>
      <c r="G29" s="99" t="s">
        <v>228</v>
      </c>
      <c r="H29" s="100" t="s">
        <v>238</v>
      </c>
      <c r="I29" s="100" t="s">
        <v>262</v>
      </c>
      <c r="J29" s="39">
        <v>364.7</v>
      </c>
      <c r="K29" s="40">
        <v>6.64</v>
      </c>
      <c r="L29" s="41">
        <v>18.3</v>
      </c>
      <c r="M29" s="41">
        <f t="shared" si="0"/>
        <v>222.14188000000001</v>
      </c>
      <c r="N29" s="42">
        <f t="shared" si="1"/>
        <v>3.754197772</v>
      </c>
      <c r="O29" s="40">
        <v>1.56</v>
      </c>
      <c r="P29" s="41">
        <v>20.3</v>
      </c>
      <c r="Q29" s="41">
        <v>28.4</v>
      </c>
      <c r="R29" s="40">
        <v>5.46</v>
      </c>
      <c r="S29" s="40">
        <f t="shared" si="2"/>
        <v>3.7399999999999993</v>
      </c>
      <c r="T29" s="40">
        <v>9.2</v>
      </c>
      <c r="U29" s="40">
        <v>0</v>
      </c>
      <c r="V29" s="41">
        <v>0</v>
      </c>
      <c r="W29" s="42">
        <v>0.008</v>
      </c>
      <c r="X29" s="40">
        <v>0.84</v>
      </c>
      <c r="Y29" s="42">
        <v>0.32</v>
      </c>
      <c r="Z29" s="42">
        <v>3.95</v>
      </c>
      <c r="AA29" s="41">
        <v>175.11879000000002</v>
      </c>
      <c r="AB29" s="43">
        <v>52.958118999999996</v>
      </c>
      <c r="AC29" s="83">
        <v>0</v>
      </c>
      <c r="AD29" s="84">
        <v>10.9640696252</v>
      </c>
      <c r="AE29" s="84">
        <v>0.8309631613</v>
      </c>
      <c r="AF29" s="84">
        <v>4.0389765808</v>
      </c>
      <c r="AG29" s="84">
        <v>2.9297662854000004</v>
      </c>
      <c r="AH29" s="84">
        <v>35.866188793099994</v>
      </c>
      <c r="AI29" s="85">
        <v>11.2077663859</v>
      </c>
      <c r="AJ29" s="39">
        <v>0.23</v>
      </c>
      <c r="AK29" s="41">
        <v>13.581962003699998</v>
      </c>
      <c r="AL29" s="41">
        <v>0</v>
      </c>
      <c r="AM29" s="41">
        <v>0</v>
      </c>
      <c r="AN29" s="41">
        <v>0.2277428432</v>
      </c>
      <c r="AO29" s="41">
        <v>0</v>
      </c>
      <c r="AP29" s="43">
        <v>13.3984108438</v>
      </c>
      <c r="AQ29" s="77">
        <v>45.28750408</v>
      </c>
      <c r="AR29" s="78">
        <v>1.35</v>
      </c>
      <c r="AS29" s="57">
        <v>121.68662625408993</v>
      </c>
      <c r="AT29" s="58">
        <v>42.95820072621594</v>
      </c>
      <c r="AU29" s="58">
        <v>0.3335521702674577</v>
      </c>
      <c r="AV29" s="59">
        <v>196.3239019501177</v>
      </c>
      <c r="AW29" s="69">
        <v>264.20837828410157</v>
      </c>
      <c r="AX29" s="70">
        <v>579.5884759613643</v>
      </c>
      <c r="AY29" s="71">
        <v>798.1980441286746</v>
      </c>
      <c r="BA29" s="3"/>
    </row>
    <row r="30" spans="1:53" ht="12.75">
      <c r="A30" s="110" t="s">
        <v>178</v>
      </c>
      <c r="B30" s="96" t="s">
        <v>319</v>
      </c>
      <c r="C30" s="96" t="s">
        <v>320</v>
      </c>
      <c r="D30" s="97">
        <v>39176</v>
      </c>
      <c r="E30" s="98">
        <v>0.6666666666666666</v>
      </c>
      <c r="F30" s="96" t="s">
        <v>211</v>
      </c>
      <c r="G30" s="99" t="s">
        <v>249</v>
      </c>
      <c r="H30" s="100" t="s">
        <v>239</v>
      </c>
      <c r="I30" s="100" t="s">
        <v>262</v>
      </c>
      <c r="J30" s="39">
        <v>353.9</v>
      </c>
      <c r="K30" s="40">
        <v>6.8</v>
      </c>
      <c r="L30" s="41">
        <v>-27.8</v>
      </c>
      <c r="M30" s="41">
        <f t="shared" si="0"/>
        <v>176.86060999999998</v>
      </c>
      <c r="N30" s="42">
        <f t="shared" si="1"/>
        <v>2.9889443089999994</v>
      </c>
      <c r="O30" s="40">
        <v>1.61</v>
      </c>
      <c r="P30" s="41">
        <v>20.6</v>
      </c>
      <c r="Q30" s="41">
        <v>27.3</v>
      </c>
      <c r="R30" s="40">
        <v>6.2</v>
      </c>
      <c r="S30" s="40">
        <f t="shared" si="2"/>
        <v>2.4799999999999995</v>
      </c>
      <c r="T30" s="40">
        <v>8.68</v>
      </c>
      <c r="U30" s="40">
        <v>0</v>
      </c>
      <c r="V30" s="41">
        <v>0</v>
      </c>
      <c r="W30" s="42">
        <v>0.009</v>
      </c>
      <c r="X30" s="40">
        <v>1.88</v>
      </c>
      <c r="Y30" s="42">
        <v>0.32</v>
      </c>
      <c r="Z30" s="42">
        <v>2.36</v>
      </c>
      <c r="AA30" s="41">
        <v>182.28828749999997</v>
      </c>
      <c r="AB30" s="43">
        <v>64.209844</v>
      </c>
      <c r="AC30" s="83">
        <v>0</v>
      </c>
      <c r="AD30" s="84">
        <v>11.379021485</v>
      </c>
      <c r="AE30" s="84">
        <v>1.7643238831</v>
      </c>
      <c r="AF30" s="84">
        <v>5.0642869016</v>
      </c>
      <c r="AG30" s="84">
        <v>1.3559956314</v>
      </c>
      <c r="AH30" s="84">
        <v>29.0081701816</v>
      </c>
      <c r="AI30" s="85">
        <v>6.1995866329</v>
      </c>
      <c r="AJ30" s="39">
        <v>0.15</v>
      </c>
      <c r="AK30" s="41">
        <v>16.0285405653</v>
      </c>
      <c r="AL30" s="41">
        <v>0</v>
      </c>
      <c r="AM30" s="41">
        <v>0</v>
      </c>
      <c r="AN30" s="41">
        <v>0.2569363136</v>
      </c>
      <c r="AO30" s="41">
        <v>0</v>
      </c>
      <c r="AP30" s="43">
        <v>0.27783236</v>
      </c>
      <c r="AQ30" s="77">
        <v>43.45022288</v>
      </c>
      <c r="AR30" s="78">
        <v>2.73</v>
      </c>
      <c r="AS30" s="57">
        <v>66.66364099166998</v>
      </c>
      <c r="AT30" s="58">
        <v>23.033815365222587</v>
      </c>
      <c r="AU30" s="58">
        <v>0.4936031822374233</v>
      </c>
      <c r="AV30" s="59">
        <v>88.4934597035547</v>
      </c>
      <c r="AW30" s="69">
        <v>43.973250910728126</v>
      </c>
      <c r="AX30" s="70">
        <v>359.23398317847204</v>
      </c>
      <c r="AY30" s="71">
        <v>391.5437227604424</v>
      </c>
      <c r="BA30" s="3"/>
    </row>
    <row r="31" spans="1:53" ht="12.75">
      <c r="A31" s="110" t="s">
        <v>179</v>
      </c>
      <c r="B31" s="96" t="s">
        <v>321</v>
      </c>
      <c r="C31" s="96" t="s">
        <v>322</v>
      </c>
      <c r="D31" s="97">
        <v>39177</v>
      </c>
      <c r="E31" s="98">
        <v>0.3506944444444444</v>
      </c>
      <c r="F31" s="96" t="s">
        <v>211</v>
      </c>
      <c r="G31" s="99" t="s">
        <v>230</v>
      </c>
      <c r="H31" s="100" t="s">
        <v>253</v>
      </c>
      <c r="I31" s="100" t="s">
        <v>262</v>
      </c>
      <c r="J31" s="39">
        <v>437</v>
      </c>
      <c r="K31" s="40">
        <v>7.05</v>
      </c>
      <c r="L31" s="41">
        <v>86.3</v>
      </c>
      <c r="M31" s="41">
        <f t="shared" si="0"/>
        <v>291.55604999999997</v>
      </c>
      <c r="N31" s="42">
        <f t="shared" si="1"/>
        <v>4.927297244999999</v>
      </c>
      <c r="O31" s="40">
        <v>2.78</v>
      </c>
      <c r="P31" s="41">
        <v>34.9</v>
      </c>
      <c r="Q31" s="41">
        <v>26.5</v>
      </c>
      <c r="R31" s="40">
        <v>0.47</v>
      </c>
      <c r="S31" s="40">
        <f t="shared" si="2"/>
        <v>0.3400000000000001</v>
      </c>
      <c r="T31" s="40">
        <v>0.81</v>
      </c>
      <c r="U31" s="40">
        <v>0.01</v>
      </c>
      <c r="V31" s="41">
        <v>0.6</v>
      </c>
      <c r="W31" s="42">
        <v>0.008</v>
      </c>
      <c r="X31" s="40">
        <v>0.56</v>
      </c>
      <c r="Y31" s="42">
        <v>0.172</v>
      </c>
      <c r="Z31" s="42">
        <v>0.452</v>
      </c>
      <c r="AA31" s="41">
        <v>255.35614499999997</v>
      </c>
      <c r="AB31" s="43">
        <v>36.755635000000005</v>
      </c>
      <c r="AC31" s="83">
        <v>0</v>
      </c>
      <c r="AD31" s="84">
        <v>9.6407936069</v>
      </c>
      <c r="AE31" s="84">
        <v>0.323376457</v>
      </c>
      <c r="AF31" s="84">
        <v>3.856543276</v>
      </c>
      <c r="AG31" s="84">
        <v>0.648588186</v>
      </c>
      <c r="AH31" s="84">
        <v>58.16755542679999</v>
      </c>
      <c r="AI31" s="85">
        <v>14.8904893441</v>
      </c>
      <c r="AJ31" s="39">
        <v>0.12</v>
      </c>
      <c r="AK31" s="41">
        <v>7.5302285256</v>
      </c>
      <c r="AL31" s="41">
        <v>0</v>
      </c>
      <c r="AM31" s="41">
        <v>0</v>
      </c>
      <c r="AN31" s="41">
        <v>0.1794142456</v>
      </c>
      <c r="AO31" s="41">
        <v>0.5038730346</v>
      </c>
      <c r="AP31" s="43">
        <v>1.77965944</v>
      </c>
      <c r="AQ31" s="77">
        <v>55.33303312</v>
      </c>
      <c r="AR31" s="78">
        <v>1.42</v>
      </c>
      <c r="AS31" s="57">
        <v>50.05502242621775</v>
      </c>
      <c r="AT31" s="58">
        <v>12.760752402383638</v>
      </c>
      <c r="AU31" s="58">
        <v>0</v>
      </c>
      <c r="AV31" s="59">
        <v>58.89207861093371</v>
      </c>
      <c r="AW31" s="69">
        <v>219.9856663000863</v>
      </c>
      <c r="AX31" s="70">
        <v>319.9719294543342</v>
      </c>
      <c r="AY31" s="71">
        <v>383.064106498435</v>
      </c>
      <c r="BA31" s="3"/>
    </row>
    <row r="32" spans="1:53" ht="12.75">
      <c r="A32" s="110" t="s">
        <v>180</v>
      </c>
      <c r="B32" s="96" t="s">
        <v>323</v>
      </c>
      <c r="C32" s="96" t="s">
        <v>324</v>
      </c>
      <c r="D32" s="97">
        <v>39177</v>
      </c>
      <c r="E32" s="98">
        <v>0.4236111111111111</v>
      </c>
      <c r="F32" s="96" t="s">
        <v>211</v>
      </c>
      <c r="G32" s="99" t="s">
        <v>235</v>
      </c>
      <c r="H32" s="100" t="s">
        <v>254</v>
      </c>
      <c r="I32" s="100" t="s">
        <v>262</v>
      </c>
      <c r="J32" s="39">
        <v>508</v>
      </c>
      <c r="K32" s="40">
        <v>6.48</v>
      </c>
      <c r="L32" s="41">
        <v>57.3</v>
      </c>
      <c r="M32" s="41">
        <f t="shared" si="0"/>
        <v>261.58846</v>
      </c>
      <c r="N32" s="42">
        <f t="shared" si="1"/>
        <v>4.4208449739999995</v>
      </c>
      <c r="O32" s="40">
        <v>1.61</v>
      </c>
      <c r="P32" s="41">
        <v>20.7</v>
      </c>
      <c r="Q32" s="41">
        <v>27.8</v>
      </c>
      <c r="R32" s="40">
        <v>1.29</v>
      </c>
      <c r="S32" s="40">
        <f t="shared" si="2"/>
        <v>0.20999999999999996</v>
      </c>
      <c r="T32" s="40">
        <v>1.5</v>
      </c>
      <c r="U32" s="40">
        <v>0.02</v>
      </c>
      <c r="V32" s="41">
        <v>0.4</v>
      </c>
      <c r="W32" s="42">
        <v>0.007</v>
      </c>
      <c r="X32" s="40">
        <v>0.44</v>
      </c>
      <c r="Y32" s="42">
        <v>0.213</v>
      </c>
      <c r="Z32" s="42">
        <v>0.798</v>
      </c>
      <c r="AA32" s="41">
        <v>201.66118500000002</v>
      </c>
      <c r="AB32" s="43">
        <v>102.76575499999998</v>
      </c>
      <c r="AC32" s="83">
        <v>0</v>
      </c>
      <c r="AD32" s="84">
        <v>35.122694407299996</v>
      </c>
      <c r="AE32" s="84">
        <v>0</v>
      </c>
      <c r="AF32" s="84">
        <v>13.4032988981</v>
      </c>
      <c r="AG32" s="84">
        <v>0.7979543231999999</v>
      </c>
      <c r="AH32" s="84">
        <v>33.0672268382</v>
      </c>
      <c r="AI32" s="85">
        <v>17.9723150717</v>
      </c>
      <c r="AJ32" s="39">
        <v>0.08</v>
      </c>
      <c r="AK32" s="41">
        <v>36.189704480399996</v>
      </c>
      <c r="AL32" s="41">
        <v>0</v>
      </c>
      <c r="AM32" s="41">
        <v>0</v>
      </c>
      <c r="AN32" s="41">
        <v>0</v>
      </c>
      <c r="AO32" s="41">
        <v>0</v>
      </c>
      <c r="AP32" s="43">
        <v>32.3736592806</v>
      </c>
      <c r="AQ32" s="77">
        <v>54.613646960000004</v>
      </c>
      <c r="AR32" s="78">
        <v>0.68</v>
      </c>
      <c r="AS32" s="57">
        <v>0.6427364224224641</v>
      </c>
      <c r="AT32" s="58">
        <v>1.0374583777537245</v>
      </c>
      <c r="AU32" s="58">
        <v>0</v>
      </c>
      <c r="AV32" s="59">
        <v>1.5816357444341198</v>
      </c>
      <c r="AW32" s="69">
        <v>184.97696125807323</v>
      </c>
      <c r="AX32" s="70">
        <v>50.963309188738656</v>
      </c>
      <c r="AY32" s="71">
        <v>94.00828036623086</v>
      </c>
      <c r="BA32" s="3"/>
    </row>
    <row r="33" spans="1:53" ht="12.75">
      <c r="A33" s="110" t="s">
        <v>181</v>
      </c>
      <c r="B33" s="96" t="s">
        <v>325</v>
      </c>
      <c r="C33" s="96" t="s">
        <v>326</v>
      </c>
      <c r="D33" s="97">
        <v>39177</v>
      </c>
      <c r="E33" s="98">
        <v>0.5</v>
      </c>
      <c r="F33" s="96" t="s">
        <v>211</v>
      </c>
      <c r="G33" s="99" t="s">
        <v>235</v>
      </c>
      <c r="H33" s="100" t="s">
        <v>244</v>
      </c>
      <c r="I33" s="100" t="s">
        <v>262</v>
      </c>
      <c r="J33" s="39">
        <v>1158</v>
      </c>
      <c r="K33" s="40">
        <v>6.49</v>
      </c>
      <c r="L33" s="41">
        <v>68.3</v>
      </c>
      <c r="M33" s="41">
        <f t="shared" si="0"/>
        <v>273.03504</v>
      </c>
      <c r="N33" s="42">
        <f t="shared" si="1"/>
        <v>4.614292175999999</v>
      </c>
      <c r="O33" s="40">
        <v>1.88</v>
      </c>
      <c r="P33" s="41">
        <v>24</v>
      </c>
      <c r="Q33" s="41">
        <v>27.2</v>
      </c>
      <c r="R33" s="40">
        <v>0.07</v>
      </c>
      <c r="S33" s="40">
        <f t="shared" si="2"/>
        <v>0.13999999999999999</v>
      </c>
      <c r="T33" s="40">
        <v>0.21</v>
      </c>
      <c r="U33" s="40">
        <v>0.01</v>
      </c>
      <c r="V33" s="41">
        <v>3.2</v>
      </c>
      <c r="W33" s="42">
        <v>0.124</v>
      </c>
      <c r="X33" s="40">
        <v>0.32</v>
      </c>
      <c r="Y33" s="42">
        <v>0.134</v>
      </c>
      <c r="Z33" s="42">
        <v>0.547</v>
      </c>
      <c r="AA33" s="41">
        <v>325.0680675</v>
      </c>
      <c r="AB33" s="43">
        <v>168.02576</v>
      </c>
      <c r="AC33" s="83">
        <v>0</v>
      </c>
      <c r="AD33" s="84">
        <v>84.38654195525154</v>
      </c>
      <c r="AE33" s="84">
        <v>0</v>
      </c>
      <c r="AF33" s="84">
        <v>57.6383455381824</v>
      </c>
      <c r="AG33" s="84">
        <v>0</v>
      </c>
      <c r="AH33" s="84">
        <v>57.0568844762</v>
      </c>
      <c r="AI33" s="85">
        <v>35.3117052905</v>
      </c>
      <c r="AJ33" s="39">
        <v>0.17</v>
      </c>
      <c r="AK33" s="41">
        <v>175</v>
      </c>
      <c r="AL33" s="41">
        <v>0</v>
      </c>
      <c r="AM33" s="41">
        <v>0</v>
      </c>
      <c r="AN33" s="41">
        <v>13.3</v>
      </c>
      <c r="AO33" s="41">
        <v>0</v>
      </c>
      <c r="AP33" s="43">
        <v>50.9</v>
      </c>
      <c r="AQ33" s="77">
        <v>87.26032248</v>
      </c>
      <c r="AR33" s="78">
        <v>2.48</v>
      </c>
      <c r="AS33" s="57">
        <v>0</v>
      </c>
      <c r="AT33" s="58">
        <v>1.1706092557820111</v>
      </c>
      <c r="AU33" s="58">
        <v>0</v>
      </c>
      <c r="AV33" s="59" t="s">
        <v>223</v>
      </c>
      <c r="AW33" s="69">
        <v>190.88756564656063</v>
      </c>
      <c r="AX33" s="70">
        <v>50.825440257322576</v>
      </c>
      <c r="AY33" s="71" t="s">
        <v>223</v>
      </c>
      <c r="BA33" s="3"/>
    </row>
    <row r="34" spans="1:53" ht="12.75">
      <c r="A34" s="110" t="s">
        <v>182</v>
      </c>
      <c r="B34" s="96" t="s">
        <v>327</v>
      </c>
      <c r="C34" s="96" t="s">
        <v>328</v>
      </c>
      <c r="D34" s="97">
        <v>39179</v>
      </c>
      <c r="E34" s="98">
        <v>0.3541666666666667</v>
      </c>
      <c r="F34" s="96" t="s">
        <v>212</v>
      </c>
      <c r="G34" s="99"/>
      <c r="H34" s="100"/>
      <c r="I34" s="100" t="s">
        <v>263</v>
      </c>
      <c r="J34" s="39">
        <v>398.4</v>
      </c>
      <c r="K34" s="40">
        <v>6.99</v>
      </c>
      <c r="L34" s="41">
        <v>-17.8</v>
      </c>
      <c r="M34" s="41">
        <f t="shared" si="0"/>
        <v>187.75376999999997</v>
      </c>
      <c r="N34" s="42">
        <f t="shared" si="1"/>
        <v>3.173038712999999</v>
      </c>
      <c r="O34" s="40">
        <v>2.87</v>
      </c>
      <c r="P34" s="41">
        <v>35.8</v>
      </c>
      <c r="Q34" s="41">
        <v>26.1</v>
      </c>
      <c r="R34" s="40">
        <v>1.74</v>
      </c>
      <c r="S34" s="40">
        <f t="shared" si="2"/>
        <v>0.3800000000000001</v>
      </c>
      <c r="T34" s="40">
        <v>2.12</v>
      </c>
      <c r="U34" s="40">
        <v>0.02</v>
      </c>
      <c r="V34" s="41">
        <v>0.5</v>
      </c>
      <c r="W34" s="42">
        <v>0.008</v>
      </c>
      <c r="X34" s="40">
        <v>1</v>
      </c>
      <c r="Y34" s="42">
        <v>0.169</v>
      </c>
      <c r="Z34" s="42">
        <v>0.682</v>
      </c>
      <c r="AA34" s="41">
        <v>234.45782250000002</v>
      </c>
      <c r="AB34" s="43">
        <v>73.811316</v>
      </c>
      <c r="AC34" s="83">
        <v>0</v>
      </c>
      <c r="AD34" s="84">
        <v>12.801663304</v>
      </c>
      <c r="AE34" s="84">
        <v>0</v>
      </c>
      <c r="AF34" s="84">
        <v>4.5076651031</v>
      </c>
      <c r="AG34" s="84">
        <v>0</v>
      </c>
      <c r="AH34" s="84">
        <v>47.8074469847</v>
      </c>
      <c r="AI34" s="85">
        <v>13.1553085865</v>
      </c>
      <c r="AJ34" s="39">
        <v>0.15</v>
      </c>
      <c r="AK34" s="41">
        <v>10.058510142</v>
      </c>
      <c r="AL34" s="41">
        <v>0</v>
      </c>
      <c r="AM34" s="41">
        <v>0</v>
      </c>
      <c r="AN34" s="41">
        <v>0.2227928296</v>
      </c>
      <c r="AO34" s="41">
        <v>0.7440848038</v>
      </c>
      <c r="AP34" s="43">
        <v>8.4580065198</v>
      </c>
      <c r="AQ34" s="77">
        <v>47.828645120000004</v>
      </c>
      <c r="AR34" s="78">
        <v>1.18</v>
      </c>
      <c r="AS34" s="57">
        <v>2.713537367496816</v>
      </c>
      <c r="AT34" s="58">
        <v>16.059287095886702</v>
      </c>
      <c r="AU34" s="58">
        <v>0.16478706086027312</v>
      </c>
      <c r="AV34" s="59">
        <v>24.638837581822326</v>
      </c>
      <c r="AW34" s="69">
        <v>13.082983519141298</v>
      </c>
      <c r="AX34" s="70">
        <v>231.5389327156329</v>
      </c>
      <c r="AY34" s="71">
        <v>260.07901037822126</v>
      </c>
      <c r="BA34" s="3"/>
    </row>
    <row r="35" spans="1:53" ht="12.75">
      <c r="A35" s="110" t="s">
        <v>183</v>
      </c>
      <c r="B35" s="96" t="s">
        <v>329</v>
      </c>
      <c r="C35" s="96" t="s">
        <v>330</v>
      </c>
      <c r="D35" s="97">
        <v>39179</v>
      </c>
      <c r="E35" s="98">
        <v>0.4166666666666667</v>
      </c>
      <c r="F35" s="96" t="s">
        <v>212</v>
      </c>
      <c r="G35" s="99"/>
      <c r="H35" s="100"/>
      <c r="I35" s="100" t="s">
        <v>263</v>
      </c>
      <c r="J35" s="39">
        <v>331.8</v>
      </c>
      <c r="K35" s="40">
        <v>7.05</v>
      </c>
      <c r="L35" s="41">
        <v>-41.1</v>
      </c>
      <c r="M35" s="41">
        <f t="shared" si="0"/>
        <v>164.23048</v>
      </c>
      <c r="N35" s="42">
        <f t="shared" si="1"/>
        <v>2.7754951119999998</v>
      </c>
      <c r="O35" s="40">
        <v>1.49</v>
      </c>
      <c r="P35" s="41">
        <v>18.7</v>
      </c>
      <c r="Q35" s="41">
        <v>26.4</v>
      </c>
      <c r="R35" s="40">
        <v>1.36</v>
      </c>
      <c r="S35" s="40">
        <f t="shared" si="2"/>
        <v>0.09999999999999987</v>
      </c>
      <c r="T35" s="40">
        <v>1.46</v>
      </c>
      <c r="U35" s="40">
        <v>0.01</v>
      </c>
      <c r="V35" s="41">
        <v>0.4</v>
      </c>
      <c r="W35" s="42">
        <v>0.014</v>
      </c>
      <c r="X35" s="40">
        <v>0.6</v>
      </c>
      <c r="Y35" s="42">
        <v>0.17</v>
      </c>
      <c r="Z35" s="42">
        <v>0.481</v>
      </c>
      <c r="AA35" s="41">
        <v>140.79672750000003</v>
      </c>
      <c r="AB35" s="43">
        <v>64.50989</v>
      </c>
      <c r="AC35" s="83">
        <v>0</v>
      </c>
      <c r="AD35" s="84">
        <v>15.772681201</v>
      </c>
      <c r="AE35" s="84">
        <v>0</v>
      </c>
      <c r="AF35" s="84">
        <v>2.6778606281000004</v>
      </c>
      <c r="AG35" s="84">
        <v>0.5120165912</v>
      </c>
      <c r="AH35" s="84">
        <v>30.3782254952</v>
      </c>
      <c r="AI35" s="85">
        <v>11.1936285077</v>
      </c>
      <c r="AJ35" s="39">
        <v>0.19</v>
      </c>
      <c r="AK35" s="41">
        <v>23.8073209002</v>
      </c>
      <c r="AL35" s="41">
        <v>0</v>
      </c>
      <c r="AM35" s="41">
        <v>0</v>
      </c>
      <c r="AN35" s="41">
        <v>0.2201753384</v>
      </c>
      <c r="AO35" s="41">
        <v>0</v>
      </c>
      <c r="AP35" s="43">
        <v>20.277147527799997</v>
      </c>
      <c r="AQ35" s="77">
        <v>28.2240784</v>
      </c>
      <c r="AR35" s="78">
        <v>0.42</v>
      </c>
      <c r="AS35" s="57">
        <v>3.9394111282217814</v>
      </c>
      <c r="AT35" s="58">
        <v>5.8915391574534155</v>
      </c>
      <c r="AU35" s="58">
        <v>0</v>
      </c>
      <c r="AV35" s="59">
        <v>58.56032226200039</v>
      </c>
      <c r="AW35" s="69">
        <v>22.65282107153815</v>
      </c>
      <c r="AX35" s="70">
        <v>67.18487360270429</v>
      </c>
      <c r="AY35" s="71">
        <v>527.9763785128351</v>
      </c>
      <c r="BA35" s="3"/>
    </row>
    <row r="36" spans="1:53" ht="12.75">
      <c r="A36" s="110" t="s">
        <v>184</v>
      </c>
      <c r="B36" s="96" t="s">
        <v>331</v>
      </c>
      <c r="C36" s="96" t="s">
        <v>332</v>
      </c>
      <c r="D36" s="97">
        <v>39179</v>
      </c>
      <c r="E36" s="98">
        <v>0.5</v>
      </c>
      <c r="F36" s="96" t="s">
        <v>212</v>
      </c>
      <c r="G36" s="99" t="s">
        <v>250</v>
      </c>
      <c r="H36" s="100" t="s">
        <v>255</v>
      </c>
      <c r="I36" s="100" t="s">
        <v>263</v>
      </c>
      <c r="J36" s="39">
        <v>616</v>
      </c>
      <c r="K36" s="40">
        <v>6.97</v>
      </c>
      <c r="L36" s="41">
        <v>-89.2</v>
      </c>
      <c r="M36" s="41">
        <f t="shared" si="0"/>
        <v>115.68389999999998</v>
      </c>
      <c r="N36" s="42">
        <f t="shared" si="1"/>
        <v>1.9550579099999994</v>
      </c>
      <c r="O36" s="40">
        <v>1.01</v>
      </c>
      <c r="P36" s="41">
        <v>12.7</v>
      </c>
      <c r="Q36" s="41">
        <v>27</v>
      </c>
      <c r="R36" s="40">
        <v>4</v>
      </c>
      <c r="S36" s="40">
        <f t="shared" si="2"/>
        <v>0.8600000000000003</v>
      </c>
      <c r="T36" s="40">
        <v>4.86</v>
      </c>
      <c r="U36" s="40">
        <v>0.01</v>
      </c>
      <c r="V36" s="41">
        <v>0.2</v>
      </c>
      <c r="W36" s="42">
        <v>0.2</v>
      </c>
      <c r="X36" s="40">
        <v>1.28</v>
      </c>
      <c r="Y36" s="42">
        <v>0.235</v>
      </c>
      <c r="Z36" s="42">
        <v>0.964</v>
      </c>
      <c r="AA36" s="41">
        <v>338.7968925</v>
      </c>
      <c r="AB36" s="43">
        <v>126.16934300000001</v>
      </c>
      <c r="AC36" s="83">
        <v>0</v>
      </c>
      <c r="AD36" s="84">
        <v>12.2368965139</v>
      </c>
      <c r="AE36" s="84">
        <v>1.2700600382</v>
      </c>
      <c r="AF36" s="84">
        <v>3.7069356711</v>
      </c>
      <c r="AG36" s="84">
        <v>0.7447250552</v>
      </c>
      <c r="AH36" s="84">
        <v>75.76686605569999</v>
      </c>
      <c r="AI36" s="85">
        <v>19.6463057225</v>
      </c>
      <c r="AJ36" s="39">
        <v>0.16</v>
      </c>
      <c r="AK36" s="41">
        <v>17.0393897061</v>
      </c>
      <c r="AL36" s="41">
        <v>0</v>
      </c>
      <c r="AM36" s="41">
        <v>0</v>
      </c>
      <c r="AN36" s="41">
        <v>0</v>
      </c>
      <c r="AO36" s="41">
        <v>0</v>
      </c>
      <c r="AP36" s="43">
        <v>0.52165568</v>
      </c>
      <c r="AQ36" s="77">
        <v>71.90996744</v>
      </c>
      <c r="AR36" s="78">
        <v>1.42</v>
      </c>
      <c r="AS36" s="57">
        <v>32.90522145636232</v>
      </c>
      <c r="AT36" s="58">
        <v>20.799860974525046</v>
      </c>
      <c r="AU36" s="58">
        <v>0</v>
      </c>
      <c r="AV36" s="59">
        <v>59.48703459418388</v>
      </c>
      <c r="AW36" s="69">
        <v>72.28858309653435</v>
      </c>
      <c r="AX36" s="70">
        <v>276.0369750711873</v>
      </c>
      <c r="AY36" s="71">
        <v>362.5756640285598</v>
      </c>
      <c r="BA36" s="3"/>
    </row>
    <row r="37" spans="1:53" ht="12.75">
      <c r="A37" s="110" t="s">
        <v>185</v>
      </c>
      <c r="B37" s="96" t="s">
        <v>333</v>
      </c>
      <c r="C37" s="96" t="s">
        <v>334</v>
      </c>
      <c r="D37" s="97">
        <v>39179</v>
      </c>
      <c r="E37" s="98">
        <v>0.59375</v>
      </c>
      <c r="F37" s="96" t="s">
        <v>211</v>
      </c>
      <c r="G37" s="99"/>
      <c r="H37" s="100"/>
      <c r="I37" s="100" t="s">
        <v>263</v>
      </c>
      <c r="J37" s="39">
        <v>584</v>
      </c>
      <c r="K37" s="40">
        <v>6.96</v>
      </c>
      <c r="L37" s="41">
        <v>-44.9</v>
      </c>
      <c r="M37" s="41">
        <f t="shared" si="0"/>
        <v>160.28161999999998</v>
      </c>
      <c r="N37" s="42">
        <f t="shared" si="1"/>
        <v>2.7087593779999994</v>
      </c>
      <c r="O37" s="40">
        <v>0.7</v>
      </c>
      <c r="P37" s="41">
        <v>8.9</v>
      </c>
      <c r="Q37" s="41">
        <v>26.6</v>
      </c>
      <c r="R37" s="40">
        <v>2.46</v>
      </c>
      <c r="S37" s="40">
        <f t="shared" si="2"/>
        <v>0.31999999999999984</v>
      </c>
      <c r="T37" s="40">
        <v>2.78</v>
      </c>
      <c r="U37" s="40">
        <v>0.03</v>
      </c>
      <c r="V37" s="41">
        <v>0.3</v>
      </c>
      <c r="W37" s="42">
        <v>0.015</v>
      </c>
      <c r="X37" s="40">
        <v>0.76</v>
      </c>
      <c r="Y37" s="42">
        <v>0.192</v>
      </c>
      <c r="Z37" s="42">
        <v>1.03</v>
      </c>
      <c r="AA37" s="41">
        <v>327.20366250000006</v>
      </c>
      <c r="AB37" s="43">
        <v>99.46524899999999</v>
      </c>
      <c r="AC37" s="83">
        <v>0</v>
      </c>
      <c r="AD37" s="84">
        <v>23.6581628149</v>
      </c>
      <c r="AE37" s="84">
        <v>0.5863755791</v>
      </c>
      <c r="AF37" s="84">
        <v>3.6317395166</v>
      </c>
      <c r="AG37" s="84">
        <v>1.1260185917</v>
      </c>
      <c r="AH37" s="84">
        <v>67.6606163537</v>
      </c>
      <c r="AI37" s="85">
        <v>16.6874824967</v>
      </c>
      <c r="AJ37" s="39">
        <v>0.13</v>
      </c>
      <c r="AK37" s="41">
        <v>30.468366243</v>
      </c>
      <c r="AL37" s="41">
        <v>0</v>
      </c>
      <c r="AM37" s="41">
        <v>0.0788895578</v>
      </c>
      <c r="AN37" s="41">
        <v>0</v>
      </c>
      <c r="AO37" s="41">
        <v>0</v>
      </c>
      <c r="AP37" s="43">
        <v>5.3380137582</v>
      </c>
      <c r="AQ37" s="77">
        <v>63.71207048000001</v>
      </c>
      <c r="AR37" s="78">
        <v>1.29</v>
      </c>
      <c r="AS37" s="57">
        <v>73.97210977110099</v>
      </c>
      <c r="AT37" s="58">
        <v>56.69114421211098</v>
      </c>
      <c r="AU37" s="58">
        <v>0</v>
      </c>
      <c r="AV37" s="59">
        <v>150.21528380354994</v>
      </c>
      <c r="AW37" s="69">
        <v>193.16453907465637</v>
      </c>
      <c r="AX37" s="70">
        <v>861.8744446723285</v>
      </c>
      <c r="AY37" s="71">
        <v>1133.8058185792988</v>
      </c>
      <c r="BA37" s="3"/>
    </row>
    <row r="38" spans="1:53" ht="12.75">
      <c r="A38" s="110" t="s">
        <v>186</v>
      </c>
      <c r="B38" s="96" t="s">
        <v>331</v>
      </c>
      <c r="C38" s="96" t="s">
        <v>335</v>
      </c>
      <c r="D38" s="97">
        <v>39179</v>
      </c>
      <c r="E38" s="98">
        <v>0.6875</v>
      </c>
      <c r="F38" s="96" t="s">
        <v>211</v>
      </c>
      <c r="G38" s="99"/>
      <c r="H38" s="100"/>
      <c r="I38" s="100" t="s">
        <v>263</v>
      </c>
      <c r="J38" s="39">
        <v>486</v>
      </c>
      <c r="K38" s="40">
        <v>6.93</v>
      </c>
      <c r="L38" s="41">
        <v>-54.3</v>
      </c>
      <c r="M38" s="41">
        <f t="shared" si="0"/>
        <v>150.88162</v>
      </c>
      <c r="N38" s="42">
        <f t="shared" si="1"/>
        <v>2.5498993779999997</v>
      </c>
      <c r="O38" s="40">
        <v>0.85</v>
      </c>
      <c r="P38" s="41">
        <v>10.7</v>
      </c>
      <c r="Q38" s="41">
        <v>26.6</v>
      </c>
      <c r="R38" s="40">
        <v>2.23</v>
      </c>
      <c r="S38" s="40">
        <f t="shared" si="2"/>
        <v>0.48</v>
      </c>
      <c r="T38" s="40">
        <v>2.71</v>
      </c>
      <c r="U38" s="40">
        <v>0.02</v>
      </c>
      <c r="V38" s="41">
        <v>1</v>
      </c>
      <c r="W38" s="42">
        <v>0.001</v>
      </c>
      <c r="X38" s="40">
        <v>0.92</v>
      </c>
      <c r="Y38" s="42">
        <v>0.232</v>
      </c>
      <c r="Z38" s="42">
        <v>1.092</v>
      </c>
      <c r="AA38" s="41">
        <v>277.16972250000003</v>
      </c>
      <c r="AB38" s="43">
        <v>112.217204</v>
      </c>
      <c r="AC38" s="83">
        <v>0</v>
      </c>
      <c r="AD38" s="84">
        <v>16.061140941399998</v>
      </c>
      <c r="AE38" s="84">
        <v>0.40633187779999996</v>
      </c>
      <c r="AF38" s="84">
        <v>2.5583887196000004</v>
      </c>
      <c r="AG38" s="84">
        <v>0.9023080286999999</v>
      </c>
      <c r="AH38" s="84">
        <v>54.9956156192</v>
      </c>
      <c r="AI38" s="85">
        <v>15.5911850789</v>
      </c>
      <c r="AJ38" s="39">
        <v>0.16</v>
      </c>
      <c r="AK38" s="41">
        <v>29.6298223191</v>
      </c>
      <c r="AL38" s="41">
        <v>0</v>
      </c>
      <c r="AM38" s="41">
        <v>0</v>
      </c>
      <c r="AN38" s="41">
        <v>0.1127948728</v>
      </c>
      <c r="AO38" s="41">
        <v>0</v>
      </c>
      <c r="AP38" s="43">
        <v>12.2688715334</v>
      </c>
      <c r="AQ38" s="77">
        <v>49.07592616</v>
      </c>
      <c r="AR38" s="78">
        <v>1.112072669094286</v>
      </c>
      <c r="AS38" s="57">
        <v>66.30733423793338</v>
      </c>
      <c r="AT38" s="58">
        <v>27.281458627891617</v>
      </c>
      <c r="AU38" s="58">
        <v>0.08367553514528754</v>
      </c>
      <c r="AV38" s="59">
        <v>99.18737290887292</v>
      </c>
      <c r="AW38" s="69">
        <v>205.90527641808077</v>
      </c>
      <c r="AX38" s="70">
        <v>185.153814227193</v>
      </c>
      <c r="AY38" s="71">
        <v>353.38683609000685</v>
      </c>
      <c r="BA38" s="3"/>
    </row>
    <row r="39" spans="1:53" ht="12.75">
      <c r="A39" s="110" t="s">
        <v>187</v>
      </c>
      <c r="B39" s="96" t="s">
        <v>336</v>
      </c>
      <c r="C39" s="96" t="s">
        <v>337</v>
      </c>
      <c r="D39" s="97">
        <v>39180</v>
      </c>
      <c r="E39" s="98">
        <v>0.3958333333333333</v>
      </c>
      <c r="F39" s="96" t="s">
        <v>212</v>
      </c>
      <c r="G39" s="99"/>
      <c r="H39" s="100"/>
      <c r="I39" s="100" t="s">
        <v>263</v>
      </c>
      <c r="J39" s="39">
        <v>388</v>
      </c>
      <c r="K39" s="40">
        <v>6.54</v>
      </c>
      <c r="L39" s="41">
        <v>49.2</v>
      </c>
      <c r="M39" s="41">
        <f t="shared" si="0"/>
        <v>254.30719</v>
      </c>
      <c r="N39" s="42">
        <f t="shared" si="1"/>
        <v>4.297791511</v>
      </c>
      <c r="O39" s="40">
        <v>1.74</v>
      </c>
      <c r="P39" s="41">
        <v>21.9</v>
      </c>
      <c r="Q39" s="41">
        <v>26.7</v>
      </c>
      <c r="R39" s="40">
        <v>1.13</v>
      </c>
      <c r="S39" s="40">
        <f t="shared" si="2"/>
        <v>0.14000000000000012</v>
      </c>
      <c r="T39" s="40">
        <v>1.27</v>
      </c>
      <c r="U39" s="40">
        <v>0.01</v>
      </c>
      <c r="V39" s="41">
        <v>1.4</v>
      </c>
      <c r="W39" s="42">
        <v>0</v>
      </c>
      <c r="X39" s="40">
        <v>0.72</v>
      </c>
      <c r="Y39" s="42">
        <v>0.19</v>
      </c>
      <c r="Z39" s="42">
        <v>1.166</v>
      </c>
      <c r="AA39" s="41">
        <v>191.59338</v>
      </c>
      <c r="AB39" s="43">
        <v>87.16336299999999</v>
      </c>
      <c r="AC39" s="83">
        <v>0</v>
      </c>
      <c r="AD39" s="84">
        <v>12.5985782035</v>
      </c>
      <c r="AE39" s="84">
        <v>0.5258992313</v>
      </c>
      <c r="AF39" s="84">
        <v>2.5591822401</v>
      </c>
      <c r="AG39" s="84">
        <v>1.0077590392</v>
      </c>
      <c r="AH39" s="84">
        <v>40.9678793507</v>
      </c>
      <c r="AI39" s="85">
        <v>11.5210262849</v>
      </c>
      <c r="AJ39" s="39">
        <v>0.12</v>
      </c>
      <c r="AK39" s="41">
        <v>14.562937385099998</v>
      </c>
      <c r="AL39" s="41">
        <v>0</v>
      </c>
      <c r="AM39" s="41">
        <v>0</v>
      </c>
      <c r="AN39" s="41">
        <v>2.4003231178</v>
      </c>
      <c r="AO39" s="41">
        <v>0</v>
      </c>
      <c r="AP39" s="43">
        <v>8.727040427</v>
      </c>
      <c r="AQ39" s="77">
        <v>42.82917008</v>
      </c>
      <c r="AR39" s="78">
        <v>1.4203547972530428</v>
      </c>
      <c r="AS39" s="57">
        <v>80.65543578287527</v>
      </c>
      <c r="AT39" s="58">
        <v>19.889984639245508</v>
      </c>
      <c r="AU39" s="58">
        <v>0</v>
      </c>
      <c r="AV39" s="59">
        <v>100.72154700981301</v>
      </c>
      <c r="AW39" s="69">
        <v>253.12568163795365</v>
      </c>
      <c r="AX39" s="70">
        <v>395.42902395370027</v>
      </c>
      <c r="AY39" s="71">
        <v>591.3965078221718</v>
      </c>
      <c r="BA39" s="3"/>
    </row>
    <row r="40" spans="1:53" ht="12.75">
      <c r="A40" s="110" t="s">
        <v>188</v>
      </c>
      <c r="B40" s="96" t="s">
        <v>338</v>
      </c>
      <c r="C40" s="96" t="s">
        <v>339</v>
      </c>
      <c r="D40" s="97">
        <v>39180</v>
      </c>
      <c r="E40" s="98">
        <v>0.4375</v>
      </c>
      <c r="F40" s="96" t="s">
        <v>212</v>
      </c>
      <c r="G40" s="99"/>
      <c r="H40" s="100"/>
      <c r="I40" s="100" t="s">
        <v>263</v>
      </c>
      <c r="J40" s="39">
        <v>567</v>
      </c>
      <c r="K40" s="40">
        <v>6.89</v>
      </c>
      <c r="L40" s="41">
        <v>-12.1</v>
      </c>
      <c r="M40" s="41">
        <f t="shared" si="0"/>
        <v>191.66745</v>
      </c>
      <c r="N40" s="42">
        <f t="shared" si="1"/>
        <v>3.239179905</v>
      </c>
      <c r="O40" s="40">
        <v>1.77</v>
      </c>
      <c r="P40" s="41">
        <v>23.1</v>
      </c>
      <c r="Q40" s="41">
        <v>28.5</v>
      </c>
      <c r="R40" s="40">
        <v>1.74</v>
      </c>
      <c r="S40" s="40">
        <f t="shared" si="2"/>
        <v>0.5000000000000002</v>
      </c>
      <c r="T40" s="40">
        <v>2.24</v>
      </c>
      <c r="U40" s="40">
        <v>0</v>
      </c>
      <c r="V40" s="41">
        <v>0.6</v>
      </c>
      <c r="W40" s="42">
        <v>0</v>
      </c>
      <c r="X40" s="40">
        <v>1.08</v>
      </c>
      <c r="Y40" s="42">
        <v>0.278</v>
      </c>
      <c r="Z40" s="42">
        <v>0.621</v>
      </c>
      <c r="AA40" s="41">
        <v>255.05106</v>
      </c>
      <c r="AB40" s="43">
        <v>72.161063</v>
      </c>
      <c r="AC40" s="83">
        <v>0</v>
      </c>
      <c r="AD40" s="84">
        <v>24.7653909784</v>
      </c>
      <c r="AE40" s="84">
        <v>0</v>
      </c>
      <c r="AF40" s="84">
        <v>3.2707011386000002</v>
      </c>
      <c r="AG40" s="84">
        <v>0.4759651342</v>
      </c>
      <c r="AH40" s="84">
        <v>57.5365215527</v>
      </c>
      <c r="AI40" s="85">
        <v>13.9806154247</v>
      </c>
      <c r="AJ40" s="39">
        <v>0.13</v>
      </c>
      <c r="AK40" s="41">
        <v>46.544194455299994</v>
      </c>
      <c r="AL40" s="41">
        <v>0</v>
      </c>
      <c r="AM40" s="41">
        <v>0</v>
      </c>
      <c r="AN40" s="41">
        <v>2.3557356469</v>
      </c>
      <c r="AO40" s="41">
        <v>0</v>
      </c>
      <c r="AP40" s="43">
        <v>16.4986714454</v>
      </c>
      <c r="AQ40" s="77">
        <v>54.686103120000006</v>
      </c>
      <c r="AR40" s="78">
        <v>1.019644312185346</v>
      </c>
      <c r="AS40" s="57">
        <v>22.380610516354555</v>
      </c>
      <c r="AT40" s="58">
        <v>6.167744508086922</v>
      </c>
      <c r="AU40" s="58">
        <v>0</v>
      </c>
      <c r="AV40" s="59">
        <v>163.53144535031393</v>
      </c>
      <c r="AW40" s="69">
        <v>27.5010076866046</v>
      </c>
      <c r="AX40" s="70">
        <v>166.89189593919798</v>
      </c>
      <c r="AY40" s="71">
        <v>871.6359898858076</v>
      </c>
      <c r="BA40" s="3"/>
    </row>
    <row r="41" spans="1:53" ht="12.75">
      <c r="A41" s="110" t="s">
        <v>189</v>
      </c>
      <c r="B41" s="96" t="s">
        <v>340</v>
      </c>
      <c r="C41" s="96" t="s">
        <v>341</v>
      </c>
      <c r="D41" s="97">
        <v>39180</v>
      </c>
      <c r="E41" s="98">
        <v>0.5</v>
      </c>
      <c r="F41" s="96" t="s">
        <v>212</v>
      </c>
      <c r="G41" s="99"/>
      <c r="H41" s="100"/>
      <c r="I41" s="100" t="s">
        <v>263</v>
      </c>
      <c r="J41" s="39">
        <v>350</v>
      </c>
      <c r="K41" s="40">
        <v>6.65</v>
      </c>
      <c r="L41" s="41">
        <v>-11.3</v>
      </c>
      <c r="M41" s="41">
        <f t="shared" si="0"/>
        <v>193.80719</v>
      </c>
      <c r="N41" s="42">
        <f t="shared" si="1"/>
        <v>3.2753415109999997</v>
      </c>
      <c r="O41" s="40">
        <v>0.83</v>
      </c>
      <c r="P41" s="41">
        <v>10.5</v>
      </c>
      <c r="Q41" s="41">
        <v>26.7</v>
      </c>
      <c r="R41" s="40">
        <v>2.49</v>
      </c>
      <c r="S41" s="40">
        <f t="shared" si="2"/>
        <v>0.7999999999999998</v>
      </c>
      <c r="T41" s="40">
        <v>3.29</v>
      </c>
      <c r="U41" s="40">
        <v>0.01</v>
      </c>
      <c r="V41" s="41">
        <v>0.6</v>
      </c>
      <c r="W41" s="42">
        <v>0.021</v>
      </c>
      <c r="X41" s="40">
        <v>0.4</v>
      </c>
      <c r="Y41" s="42">
        <v>0.277</v>
      </c>
      <c r="Z41" s="42">
        <v>1.338</v>
      </c>
      <c r="AA41" s="41">
        <v>168.101835</v>
      </c>
      <c r="AB41" s="43">
        <v>117.16796299999999</v>
      </c>
      <c r="AC41" s="83">
        <v>0</v>
      </c>
      <c r="AD41" s="84">
        <v>14.0068591573</v>
      </c>
      <c r="AE41" s="84">
        <v>0</v>
      </c>
      <c r="AF41" s="84">
        <v>2.9116263876</v>
      </c>
      <c r="AG41" s="84">
        <v>1.4635994872</v>
      </c>
      <c r="AH41" s="84">
        <v>33.6522295532</v>
      </c>
      <c r="AI41" s="85">
        <v>9.6892198565</v>
      </c>
      <c r="AJ41" s="39">
        <v>0.1</v>
      </c>
      <c r="AK41" s="41">
        <v>16</v>
      </c>
      <c r="AL41" s="41">
        <v>0</v>
      </c>
      <c r="AM41" s="41">
        <v>0</v>
      </c>
      <c r="AN41" s="41">
        <v>2.2</v>
      </c>
      <c r="AO41" s="41">
        <v>0</v>
      </c>
      <c r="AP41" s="43">
        <v>13.5</v>
      </c>
      <c r="AQ41" s="77">
        <v>38.5749584</v>
      </c>
      <c r="AR41" s="78">
        <v>0.317799454372159</v>
      </c>
      <c r="AS41" s="57">
        <v>86.74214978682194</v>
      </c>
      <c r="AT41" s="58">
        <v>33.69929142656585</v>
      </c>
      <c r="AU41" s="58">
        <v>0</v>
      </c>
      <c r="AV41" s="59">
        <v>125.41790759659332</v>
      </c>
      <c r="AW41" s="69">
        <v>281.94231173262267</v>
      </c>
      <c r="AX41" s="70">
        <v>632.0198254604345</v>
      </c>
      <c r="AY41" s="71">
        <v>809.1909182915575</v>
      </c>
      <c r="BA41" s="3"/>
    </row>
    <row r="42" spans="1:53" ht="12.75">
      <c r="A42" s="110" t="s">
        <v>190</v>
      </c>
      <c r="B42" s="96" t="s">
        <v>342</v>
      </c>
      <c r="C42" s="96" t="s">
        <v>343</v>
      </c>
      <c r="D42" s="97">
        <v>39180</v>
      </c>
      <c r="E42" s="98">
        <v>0.625</v>
      </c>
      <c r="F42" s="96" t="s">
        <v>212</v>
      </c>
      <c r="G42" s="99" t="s">
        <v>234</v>
      </c>
      <c r="H42" s="100" t="s">
        <v>256</v>
      </c>
      <c r="I42" s="100" t="s">
        <v>263</v>
      </c>
      <c r="J42" s="39">
        <v>531</v>
      </c>
      <c r="K42" s="40">
        <v>6.84</v>
      </c>
      <c r="L42" s="41">
        <v>12.3</v>
      </c>
      <c r="M42" s="41">
        <f t="shared" si="0"/>
        <v>218.15149</v>
      </c>
      <c r="N42" s="42">
        <f t="shared" si="1"/>
        <v>3.6867601809999995</v>
      </c>
      <c r="O42" s="40">
        <v>0.93</v>
      </c>
      <c r="P42" s="41">
        <v>11.5</v>
      </c>
      <c r="Q42" s="41">
        <v>25.7</v>
      </c>
      <c r="R42" s="40">
        <v>2.17</v>
      </c>
      <c r="S42" s="40">
        <f t="shared" si="2"/>
        <v>0.33999999999999986</v>
      </c>
      <c r="T42" s="40">
        <v>2.51</v>
      </c>
      <c r="U42" s="40">
        <v>0.01</v>
      </c>
      <c r="V42" s="41">
        <v>0.5</v>
      </c>
      <c r="W42" s="42">
        <v>0.016</v>
      </c>
      <c r="X42" s="40">
        <v>0.8</v>
      </c>
      <c r="Y42" s="42">
        <v>0.305</v>
      </c>
      <c r="Z42" s="42">
        <v>0.992</v>
      </c>
      <c r="AA42" s="41">
        <v>164.13573</v>
      </c>
      <c r="AB42" s="43">
        <v>70.210764</v>
      </c>
      <c r="AC42" s="83">
        <v>0</v>
      </c>
      <c r="AD42" s="84">
        <v>30.0602699992</v>
      </c>
      <c r="AE42" s="84">
        <v>0</v>
      </c>
      <c r="AF42" s="84">
        <v>4.1148993546</v>
      </c>
      <c r="AG42" s="84">
        <v>0.9730442992</v>
      </c>
      <c r="AH42" s="84">
        <v>48.0843548792</v>
      </c>
      <c r="AI42" s="85">
        <v>11.5705574861</v>
      </c>
      <c r="AJ42" s="39">
        <v>0.12</v>
      </c>
      <c r="AK42" s="41">
        <v>58.8</v>
      </c>
      <c r="AL42" s="41">
        <v>0</v>
      </c>
      <c r="AM42" s="41">
        <v>0.15241020249999998</v>
      </c>
      <c r="AN42" s="41">
        <v>0.1442364304</v>
      </c>
      <c r="AO42" s="41">
        <v>0.3751919392</v>
      </c>
      <c r="AP42" s="43">
        <v>16.8</v>
      </c>
      <c r="AQ42" s="77">
        <v>35.06601008</v>
      </c>
      <c r="AR42" s="78">
        <v>1.02</v>
      </c>
      <c r="AS42" s="57">
        <v>97.09315700681326</v>
      </c>
      <c r="AT42" s="58">
        <v>13.148453093022427</v>
      </c>
      <c r="AU42" s="58">
        <v>0</v>
      </c>
      <c r="AV42" s="59">
        <v>106.02118423292102</v>
      </c>
      <c r="AW42" s="69">
        <v>207.7683803865468</v>
      </c>
      <c r="AX42" s="70">
        <v>706.5572999832706</v>
      </c>
      <c r="AY42" s="71">
        <v>908.6927378727981</v>
      </c>
      <c r="BA42" s="3"/>
    </row>
    <row r="43" spans="1:53" ht="12.75">
      <c r="A43" s="110" t="s">
        <v>191</v>
      </c>
      <c r="B43" s="96" t="s">
        <v>344</v>
      </c>
      <c r="C43" s="96" t="s">
        <v>345</v>
      </c>
      <c r="D43" s="97">
        <v>39198</v>
      </c>
      <c r="E43" s="98">
        <v>0.5416666666666666</v>
      </c>
      <c r="F43" s="96" t="s">
        <v>212</v>
      </c>
      <c r="G43" s="99" t="s">
        <v>233</v>
      </c>
      <c r="H43" s="100" t="s">
        <v>254</v>
      </c>
      <c r="I43" s="100" t="s">
        <v>262</v>
      </c>
      <c r="J43" s="39">
        <v>389.6</v>
      </c>
      <c r="K43" s="40">
        <v>6.83</v>
      </c>
      <c r="L43" s="41">
        <v>54.8</v>
      </c>
      <c r="M43" s="41">
        <f t="shared" si="0"/>
        <v>257.89758</v>
      </c>
      <c r="N43" s="42">
        <f t="shared" si="1"/>
        <v>4.358469102</v>
      </c>
      <c r="O43" s="40">
        <v>3.45</v>
      </c>
      <c r="P43" s="41">
        <v>45.8</v>
      </c>
      <c r="Q43" s="41">
        <v>29.4</v>
      </c>
      <c r="R43" s="40">
        <v>0.91</v>
      </c>
      <c r="S43" s="40">
        <f t="shared" si="2"/>
        <v>0.2599999999999999</v>
      </c>
      <c r="T43" s="40">
        <v>1.17</v>
      </c>
      <c r="U43" s="40">
        <v>0</v>
      </c>
      <c r="V43" s="41">
        <v>0.8</v>
      </c>
      <c r="W43" s="42">
        <v>0.021</v>
      </c>
      <c r="X43" s="40">
        <v>0.68</v>
      </c>
      <c r="Y43" s="42">
        <v>0.183</v>
      </c>
      <c r="Z43" s="42">
        <v>0.936</v>
      </c>
      <c r="AA43" s="41">
        <v>243.9154575</v>
      </c>
      <c r="AB43" s="43">
        <v>102.76575499999998</v>
      </c>
      <c r="AC43" s="83">
        <v>0</v>
      </c>
      <c r="AD43" s="84">
        <v>9.7491667228</v>
      </c>
      <c r="AE43" s="84">
        <v>0.6343258232</v>
      </c>
      <c r="AF43" s="84">
        <v>2.3932423091</v>
      </c>
      <c r="AG43" s="84">
        <v>0.6106044576999999</v>
      </c>
      <c r="AH43" s="84">
        <v>49.0590808652</v>
      </c>
      <c r="AI43" s="85">
        <v>11.8503356315</v>
      </c>
      <c r="AJ43" s="39">
        <v>0.13</v>
      </c>
      <c r="AK43" s="41">
        <v>10.3</v>
      </c>
      <c r="AL43" s="41">
        <v>0</v>
      </c>
      <c r="AM43" s="41">
        <v>0</v>
      </c>
      <c r="AN43" s="41">
        <v>0.48438363360000003</v>
      </c>
      <c r="AO43" s="41">
        <v>0</v>
      </c>
      <c r="AP43" s="43">
        <v>7.9</v>
      </c>
      <c r="AQ43" s="77">
        <v>51.93794448</v>
      </c>
      <c r="AR43" s="78">
        <v>1.39</v>
      </c>
      <c r="AS43" s="57">
        <v>102.76251230986907</v>
      </c>
      <c r="AT43" s="58">
        <v>25.80852211863892</v>
      </c>
      <c r="AU43" s="58">
        <v>0</v>
      </c>
      <c r="AV43" s="59">
        <v>123.78118944648165</v>
      </c>
      <c r="AW43" s="69">
        <v>248.09125078332184</v>
      </c>
      <c r="AX43" s="70">
        <v>421.89306572851734</v>
      </c>
      <c r="AY43" s="71">
        <v>560.355161165681</v>
      </c>
      <c r="BA43" s="3"/>
    </row>
    <row r="44" spans="1:53" ht="12.75">
      <c r="A44" s="110" t="s">
        <v>192</v>
      </c>
      <c r="B44" s="96" t="s">
        <v>346</v>
      </c>
      <c r="C44" s="96" t="s">
        <v>347</v>
      </c>
      <c r="D44" s="97">
        <v>39198</v>
      </c>
      <c r="E44" s="98">
        <v>0.625</v>
      </c>
      <c r="F44" s="96" t="s">
        <v>212</v>
      </c>
      <c r="G44" s="99" t="s">
        <v>240</v>
      </c>
      <c r="H44" s="100" t="s">
        <v>257</v>
      </c>
      <c r="I44" s="100" t="s">
        <v>262</v>
      </c>
      <c r="J44" s="39">
        <v>808</v>
      </c>
      <c r="K44" s="40">
        <v>6.92</v>
      </c>
      <c r="L44" s="41">
        <v>7.4</v>
      </c>
      <c r="M44" s="41">
        <f t="shared" si="0"/>
        <v>211.01859</v>
      </c>
      <c r="N44" s="42">
        <f t="shared" si="1"/>
        <v>3.5662141709999995</v>
      </c>
      <c r="O44" s="40">
        <v>1.66</v>
      </c>
      <c r="P44" s="41">
        <v>21.7</v>
      </c>
      <c r="Q44" s="41">
        <v>28.7</v>
      </c>
      <c r="R44" s="40">
        <v>1.6</v>
      </c>
      <c r="S44" s="40">
        <f t="shared" si="2"/>
        <v>0.04999999999999982</v>
      </c>
      <c r="T44" s="40">
        <v>1.65</v>
      </c>
      <c r="U44" s="40">
        <v>0</v>
      </c>
      <c r="V44" s="41">
        <v>0.5</v>
      </c>
      <c r="W44" s="42">
        <v>0.012</v>
      </c>
      <c r="X44" s="40">
        <v>1.32</v>
      </c>
      <c r="Y44" s="42">
        <v>0.358</v>
      </c>
      <c r="Z44" s="42">
        <v>1.088</v>
      </c>
      <c r="AA44" s="41">
        <v>499.57668750000005</v>
      </c>
      <c r="AB44" s="43">
        <v>151.52322999999998</v>
      </c>
      <c r="AC44" s="83">
        <v>0</v>
      </c>
      <c r="AD44" s="84">
        <v>17.3926954207</v>
      </c>
      <c r="AE44" s="84">
        <v>1.3328066063</v>
      </c>
      <c r="AF44" s="84">
        <v>4.429725250600001</v>
      </c>
      <c r="AG44" s="84">
        <v>0.6800937907</v>
      </c>
      <c r="AH44" s="84">
        <v>112.77171493749364</v>
      </c>
      <c r="AI44" s="85">
        <v>24.8612437157</v>
      </c>
      <c r="AJ44" s="39">
        <v>0.09</v>
      </c>
      <c r="AK44" s="41">
        <v>23.655390696700003</v>
      </c>
      <c r="AL44" s="41">
        <v>0</v>
      </c>
      <c r="AM44" s="41">
        <v>0</v>
      </c>
      <c r="AN44" s="41">
        <v>0</v>
      </c>
      <c r="AO44" s="41">
        <v>0</v>
      </c>
      <c r="AP44" s="43">
        <v>3.0799245112</v>
      </c>
      <c r="AQ44" s="77">
        <v>95.27707904</v>
      </c>
      <c r="AR44" s="78">
        <v>3.3</v>
      </c>
      <c r="AS44" s="57">
        <v>87.41543302551968</v>
      </c>
      <c r="AT44" s="58">
        <v>17.32529347653572</v>
      </c>
      <c r="AU44" s="58">
        <v>0</v>
      </c>
      <c r="AV44" s="59">
        <v>100.49950184039622</v>
      </c>
      <c r="AW44" s="69">
        <v>199.8988647199516</v>
      </c>
      <c r="AX44" s="70">
        <v>551.3320432430858</v>
      </c>
      <c r="AY44" s="71">
        <v>778.3164259708933</v>
      </c>
      <c r="BA44" s="3"/>
    </row>
    <row r="45" spans="1:53" ht="12.75">
      <c r="A45" s="110" t="s">
        <v>193</v>
      </c>
      <c r="B45" s="96" t="s">
        <v>348</v>
      </c>
      <c r="C45" s="96" t="s">
        <v>349</v>
      </c>
      <c r="D45" s="97">
        <v>39198</v>
      </c>
      <c r="E45" s="98">
        <v>0.19791666666666666</v>
      </c>
      <c r="F45" s="96" t="s">
        <v>212</v>
      </c>
      <c r="G45" s="99" t="s">
        <v>250</v>
      </c>
      <c r="H45" s="100" t="s">
        <v>241</v>
      </c>
      <c r="I45" s="100" t="s">
        <v>262</v>
      </c>
      <c r="J45" s="39">
        <v>237</v>
      </c>
      <c r="K45" s="40">
        <v>6.77</v>
      </c>
      <c r="L45" s="41">
        <v>16.4</v>
      </c>
      <c r="M45" s="41">
        <f t="shared" si="0"/>
        <v>221.50719</v>
      </c>
      <c r="N45" s="42">
        <f t="shared" si="1"/>
        <v>3.7434715109999996</v>
      </c>
      <c r="O45" s="40">
        <v>1.71</v>
      </c>
      <c r="P45" s="41">
        <v>21.7</v>
      </c>
      <c r="Q45" s="41">
        <v>26.7</v>
      </c>
      <c r="R45" s="40">
        <v>1.38</v>
      </c>
      <c r="S45" s="40">
        <f t="shared" si="2"/>
        <v>0.1100000000000001</v>
      </c>
      <c r="T45" s="40">
        <v>1.49</v>
      </c>
      <c r="U45" s="40">
        <v>0</v>
      </c>
      <c r="V45" s="41">
        <v>0.5</v>
      </c>
      <c r="W45" s="42">
        <v>0.006</v>
      </c>
      <c r="X45" s="40">
        <v>0.56</v>
      </c>
      <c r="Y45" s="42">
        <v>0.204</v>
      </c>
      <c r="Z45" s="42">
        <v>0.85</v>
      </c>
      <c r="AA45" s="41">
        <v>167.491665</v>
      </c>
      <c r="AB45" s="43">
        <v>90.91393799999999</v>
      </c>
      <c r="AC45" s="83">
        <v>0</v>
      </c>
      <c r="AD45" s="84">
        <v>10.5528100306</v>
      </c>
      <c r="AE45" s="84">
        <v>0</v>
      </c>
      <c r="AF45" s="84">
        <v>2.7019755816</v>
      </c>
      <c r="AG45" s="84">
        <v>0.7846968837</v>
      </c>
      <c r="AH45" s="84">
        <v>23.3575272542</v>
      </c>
      <c r="AI45" s="85">
        <v>6.6523897589</v>
      </c>
      <c r="AJ45" s="39">
        <v>0.11</v>
      </c>
      <c r="AK45" s="41">
        <v>11.6619289303</v>
      </c>
      <c r="AL45" s="41">
        <v>0</v>
      </c>
      <c r="AM45" s="41">
        <v>0</v>
      </c>
      <c r="AN45" s="41">
        <v>1.0914118771</v>
      </c>
      <c r="AO45" s="41">
        <v>1.1285323642999998</v>
      </c>
      <c r="AP45" s="43">
        <v>1.7798802476</v>
      </c>
      <c r="AQ45" s="77">
        <v>29.207412</v>
      </c>
      <c r="AR45" s="78">
        <v>1.18</v>
      </c>
      <c r="AS45" s="57">
        <v>102.7866851827073</v>
      </c>
      <c r="AT45" s="58">
        <v>15.815153894511242</v>
      </c>
      <c r="AU45" s="58">
        <v>0</v>
      </c>
      <c r="AV45" s="59">
        <v>107.52128225669905</v>
      </c>
      <c r="AW45" s="69">
        <v>355.23324994466594</v>
      </c>
      <c r="AX45" s="70">
        <v>770.7958118873423</v>
      </c>
      <c r="AY45" s="71">
        <v>819.7086901614966</v>
      </c>
      <c r="BA45" s="3"/>
    </row>
    <row r="46" spans="1:53" ht="12.75">
      <c r="A46" s="110" t="s">
        <v>194</v>
      </c>
      <c r="B46" s="96" t="s">
        <v>350</v>
      </c>
      <c r="C46" s="96" t="s">
        <v>351</v>
      </c>
      <c r="D46" s="97">
        <v>39219</v>
      </c>
      <c r="E46" s="98">
        <v>0.2986111111111111</v>
      </c>
      <c r="F46" s="96" t="s">
        <v>208</v>
      </c>
      <c r="G46" s="99" t="s">
        <v>251</v>
      </c>
      <c r="H46" s="100" t="s">
        <v>258</v>
      </c>
      <c r="I46" s="100" t="s">
        <v>262</v>
      </c>
      <c r="J46" s="39">
        <v>958</v>
      </c>
      <c r="K46" s="40">
        <v>6.59</v>
      </c>
      <c r="L46" s="41">
        <v>57</v>
      </c>
      <c r="M46" s="41">
        <f t="shared" si="0"/>
        <v>262.03276</v>
      </c>
      <c r="N46" s="42">
        <f t="shared" si="1"/>
        <v>4.4283536439999995</v>
      </c>
      <c r="O46" s="40">
        <v>2.55</v>
      </c>
      <c r="P46" s="41">
        <v>32.4</v>
      </c>
      <c r="Q46" s="41">
        <v>26.8</v>
      </c>
      <c r="R46" s="40">
        <v>1.74</v>
      </c>
      <c r="S46" s="40">
        <f t="shared" si="2"/>
        <v>1.5399999999999998</v>
      </c>
      <c r="T46" s="40">
        <v>3.28</v>
      </c>
      <c r="U46" s="40">
        <v>0.01</v>
      </c>
      <c r="V46" s="41">
        <v>0.6</v>
      </c>
      <c r="W46" s="42">
        <v>0.011</v>
      </c>
      <c r="X46" s="40">
        <v>0.4</v>
      </c>
      <c r="Y46" s="42">
        <v>0.296</v>
      </c>
      <c r="Z46" s="42">
        <v>0.279</v>
      </c>
      <c r="AA46" s="41">
        <v>266.33920500000005</v>
      </c>
      <c r="AB46" s="43">
        <v>138.771275</v>
      </c>
      <c r="AC46" s="83">
        <v>0</v>
      </c>
      <c r="AD46" s="84">
        <v>54.54343112319178</v>
      </c>
      <c r="AE46" s="84">
        <v>0</v>
      </c>
      <c r="AF46" s="84">
        <v>9.1467204411</v>
      </c>
      <c r="AG46" s="84">
        <v>0.5325361946999999</v>
      </c>
      <c r="AH46" s="84">
        <v>59.5810284992</v>
      </c>
      <c r="AI46" s="85">
        <v>45.967499978956454</v>
      </c>
      <c r="AJ46" s="39">
        <v>0.16</v>
      </c>
      <c r="AK46" s="41">
        <v>131.85910287719247</v>
      </c>
      <c r="AL46" s="41">
        <v>0</v>
      </c>
      <c r="AM46" s="41">
        <v>0.3864251735</v>
      </c>
      <c r="AN46" s="41">
        <v>0</v>
      </c>
      <c r="AO46" s="41">
        <v>0</v>
      </c>
      <c r="AP46" s="43">
        <v>68.52426601614332</v>
      </c>
      <c r="AQ46" s="77">
        <v>59.90294664</v>
      </c>
      <c r="AR46" s="78">
        <v>1.28</v>
      </c>
      <c r="AS46" s="57">
        <v>10.803785381092483</v>
      </c>
      <c r="AT46" s="58">
        <v>4.380182757780873</v>
      </c>
      <c r="AU46" s="58">
        <v>0</v>
      </c>
      <c r="AV46" s="59">
        <v>13.310495490661477</v>
      </c>
      <c r="AW46" s="69">
        <v>263.898331967508</v>
      </c>
      <c r="AX46" s="70">
        <v>136.0397784277343</v>
      </c>
      <c r="AY46" s="71">
        <v>104.75668882644923</v>
      </c>
      <c r="BA46" s="3"/>
    </row>
    <row r="47" spans="1:53" ht="12.75">
      <c r="A47" s="110" t="s">
        <v>195</v>
      </c>
      <c r="B47" s="96" t="s">
        <v>352</v>
      </c>
      <c r="C47" s="96" t="s">
        <v>353</v>
      </c>
      <c r="D47" s="97">
        <v>39219</v>
      </c>
      <c r="E47" s="98">
        <v>0.3958333333333333</v>
      </c>
      <c r="F47" s="96" t="s">
        <v>208</v>
      </c>
      <c r="G47" s="99" t="s">
        <v>237</v>
      </c>
      <c r="H47" s="100" t="s">
        <v>242</v>
      </c>
      <c r="I47" s="100" t="s">
        <v>262</v>
      </c>
      <c r="J47" s="39">
        <v>581</v>
      </c>
      <c r="K47" s="40">
        <v>6.75</v>
      </c>
      <c r="L47" s="41">
        <v>43.3</v>
      </c>
      <c r="M47" s="41">
        <f t="shared" si="0"/>
        <v>247.06745</v>
      </c>
      <c r="N47" s="42">
        <f t="shared" si="1"/>
        <v>4.175439904999999</v>
      </c>
      <c r="O47" s="40">
        <v>2.9</v>
      </c>
      <c r="P47" s="41">
        <v>37.9</v>
      </c>
      <c r="Q47" s="41">
        <v>28.5</v>
      </c>
      <c r="R47" s="40">
        <v>1.88</v>
      </c>
      <c r="S47" s="40">
        <f t="shared" si="2"/>
        <v>0.48</v>
      </c>
      <c r="T47" s="40">
        <v>2.36</v>
      </c>
      <c r="U47" s="40">
        <v>0.01</v>
      </c>
      <c r="V47" s="41">
        <v>0.4</v>
      </c>
      <c r="W47" s="42">
        <v>0.009</v>
      </c>
      <c r="X47" s="40">
        <v>0.64</v>
      </c>
      <c r="Y47" s="42">
        <v>0.197</v>
      </c>
      <c r="Z47" s="42">
        <v>0.854</v>
      </c>
      <c r="AA47" s="41">
        <v>239.0340975</v>
      </c>
      <c r="AB47" s="43">
        <v>126.46938899999999</v>
      </c>
      <c r="AC47" s="83">
        <v>0</v>
      </c>
      <c r="AD47" s="84">
        <v>26.8528648372</v>
      </c>
      <c r="AE47" s="84">
        <v>0.3358099865</v>
      </c>
      <c r="AF47" s="84">
        <v>3.5821781091</v>
      </c>
      <c r="AG47" s="84">
        <v>0</v>
      </c>
      <c r="AH47" s="84">
        <v>58.0366737347</v>
      </c>
      <c r="AI47" s="85">
        <v>15.2351490947</v>
      </c>
      <c r="AJ47" s="39">
        <v>0.09</v>
      </c>
      <c r="AK47" s="41">
        <v>55.2969390899</v>
      </c>
      <c r="AL47" s="41">
        <v>0</v>
      </c>
      <c r="AM47" s="41">
        <v>0</v>
      </c>
      <c r="AN47" s="41">
        <v>0</v>
      </c>
      <c r="AO47" s="41">
        <v>0</v>
      </c>
      <c r="AP47" s="43">
        <v>21.8398146616</v>
      </c>
      <c r="AQ47" s="77">
        <v>46.52960968</v>
      </c>
      <c r="AR47" s="78">
        <v>2.36</v>
      </c>
      <c r="AS47" s="57">
        <v>119.48422734386516</v>
      </c>
      <c r="AT47" s="58">
        <v>31.938190571585977</v>
      </c>
      <c r="AU47" s="58">
        <v>0.3860794263690566</v>
      </c>
      <c r="AV47" s="59">
        <v>136.15836085834474</v>
      </c>
      <c r="AW47" s="69">
        <v>389.4440929757531</v>
      </c>
      <c r="AX47" s="70">
        <v>479.3990505573949</v>
      </c>
      <c r="AY47" s="71">
        <v>534.2935817131552</v>
      </c>
      <c r="BA47" s="3"/>
    </row>
    <row r="48" spans="1:53" ht="12.75">
      <c r="A48" s="110" t="s">
        <v>196</v>
      </c>
      <c r="B48" s="96" t="s">
        <v>354</v>
      </c>
      <c r="C48" s="96" t="s">
        <v>355</v>
      </c>
      <c r="D48" s="97">
        <v>39219</v>
      </c>
      <c r="E48" s="98">
        <v>0.5</v>
      </c>
      <c r="F48" s="96" t="s">
        <v>208</v>
      </c>
      <c r="G48" s="99" t="s">
        <v>229</v>
      </c>
      <c r="H48" s="100" t="s">
        <v>243</v>
      </c>
      <c r="I48" s="100" t="s">
        <v>262</v>
      </c>
      <c r="J48" s="39">
        <v>356.3</v>
      </c>
      <c r="K48" s="40">
        <v>6.9</v>
      </c>
      <c r="L48" s="41">
        <v>25.7</v>
      </c>
      <c r="M48" s="41">
        <f t="shared" si="0"/>
        <v>229.16973</v>
      </c>
      <c r="N48" s="42">
        <f t="shared" si="1"/>
        <v>3.8729684369999995</v>
      </c>
      <c r="O48" s="40">
        <v>1.98</v>
      </c>
      <c r="P48" s="41">
        <v>26.2</v>
      </c>
      <c r="Q48" s="41">
        <v>28.9</v>
      </c>
      <c r="R48" s="40">
        <v>1.39</v>
      </c>
      <c r="S48" s="40">
        <f t="shared" si="2"/>
        <v>0.3900000000000001</v>
      </c>
      <c r="T48" s="40">
        <v>1.78</v>
      </c>
      <c r="U48" s="40">
        <v>0</v>
      </c>
      <c r="V48" s="41">
        <v>0.4</v>
      </c>
      <c r="W48" s="42">
        <v>0.006</v>
      </c>
      <c r="X48" s="40">
        <v>0.6</v>
      </c>
      <c r="Y48" s="42">
        <v>0.149</v>
      </c>
      <c r="Z48" s="42">
        <v>0.556</v>
      </c>
      <c r="AA48" s="41">
        <v>177.55947000000003</v>
      </c>
      <c r="AB48" s="43">
        <v>120.46846899999998</v>
      </c>
      <c r="AC48" s="83">
        <v>0</v>
      </c>
      <c r="AD48" s="84">
        <v>10.8049584853</v>
      </c>
      <c r="AE48" s="84">
        <v>0</v>
      </c>
      <c r="AF48" s="84">
        <v>2.1766515611000004</v>
      </c>
      <c r="AG48" s="84">
        <v>0.4130995332</v>
      </c>
      <c r="AH48" s="84">
        <v>38.4982203887</v>
      </c>
      <c r="AI48" s="85">
        <v>9.7968366203</v>
      </c>
      <c r="AJ48" s="39">
        <v>0.13</v>
      </c>
      <c r="AK48" s="41">
        <v>15.3385482635</v>
      </c>
      <c r="AL48" s="41">
        <v>0</v>
      </c>
      <c r="AM48" s="41">
        <v>0</v>
      </c>
      <c r="AN48" s="41">
        <v>0</v>
      </c>
      <c r="AO48" s="41">
        <v>0.8946087574999999</v>
      </c>
      <c r="AP48" s="43">
        <v>5.2697650744</v>
      </c>
      <c r="AQ48" s="77">
        <v>38.06258984</v>
      </c>
      <c r="AR48" s="78">
        <v>0.71</v>
      </c>
      <c r="AS48" s="57">
        <v>49.72191974295595</v>
      </c>
      <c r="AT48" s="58">
        <v>44.35448835051153</v>
      </c>
      <c r="AU48" s="58">
        <v>2.051128512850911</v>
      </c>
      <c r="AV48" s="59">
        <v>95.63839860263076</v>
      </c>
      <c r="AW48" s="69">
        <v>320.1337721623438</v>
      </c>
      <c r="AX48" s="70">
        <v>529.1576517353342</v>
      </c>
      <c r="AY48" s="71">
        <v>564.7209053345424</v>
      </c>
      <c r="BA48" s="3"/>
    </row>
    <row r="49" spans="1:53" ht="12.75">
      <c r="A49" s="110" t="s">
        <v>197</v>
      </c>
      <c r="B49" s="96" t="s">
        <v>356</v>
      </c>
      <c r="C49" s="96" t="s">
        <v>357</v>
      </c>
      <c r="D49" s="97">
        <v>39220</v>
      </c>
      <c r="E49" s="98">
        <v>0.375</v>
      </c>
      <c r="F49" s="96" t="s">
        <v>208</v>
      </c>
      <c r="G49" s="99" t="s">
        <v>230</v>
      </c>
      <c r="H49" s="100" t="s">
        <v>259</v>
      </c>
      <c r="I49" s="100" t="s">
        <v>262</v>
      </c>
      <c r="J49" s="39">
        <v>385.6</v>
      </c>
      <c r="K49" s="40">
        <v>6.8</v>
      </c>
      <c r="L49" s="41">
        <v>18.4</v>
      </c>
      <c r="M49" s="41">
        <f t="shared" si="0"/>
        <v>222.01859</v>
      </c>
      <c r="N49" s="42">
        <f t="shared" si="1"/>
        <v>3.7521141709999997</v>
      </c>
      <c r="O49" s="40">
        <v>2.06</v>
      </c>
      <c r="P49" s="41">
        <v>27.1</v>
      </c>
      <c r="Q49" s="41">
        <v>28.7</v>
      </c>
      <c r="R49" s="40">
        <v>2.85</v>
      </c>
      <c r="S49" s="40">
        <f t="shared" si="2"/>
        <v>0.9499999999999997</v>
      </c>
      <c r="T49" s="40">
        <v>3.8</v>
      </c>
      <c r="U49" s="40">
        <v>0</v>
      </c>
      <c r="V49" s="41">
        <v>0.2</v>
      </c>
      <c r="W49" s="42">
        <v>0.006</v>
      </c>
      <c r="X49" s="40">
        <v>1.32</v>
      </c>
      <c r="Y49" s="42">
        <v>0.203</v>
      </c>
      <c r="Z49" s="42">
        <v>1.052</v>
      </c>
      <c r="AA49" s="41">
        <v>189.00015750000003</v>
      </c>
      <c r="AB49" s="43">
        <v>117.01794</v>
      </c>
      <c r="AC49" s="83">
        <v>0</v>
      </c>
      <c r="AD49" s="84">
        <v>12.1773807448</v>
      </c>
      <c r="AE49" s="84">
        <v>0.6745515158</v>
      </c>
      <c r="AF49" s="84">
        <v>3.0503714296</v>
      </c>
      <c r="AG49" s="84">
        <v>0.5569462432</v>
      </c>
      <c r="AH49" s="84">
        <v>39.5845437332</v>
      </c>
      <c r="AI49" s="85">
        <v>10.8750924977</v>
      </c>
      <c r="AJ49" s="39">
        <v>0.11</v>
      </c>
      <c r="AK49" s="41">
        <v>25.8634712491</v>
      </c>
      <c r="AL49" s="41">
        <v>0</v>
      </c>
      <c r="AM49" s="41">
        <v>0</v>
      </c>
      <c r="AN49" s="41">
        <v>0.7745162926</v>
      </c>
      <c r="AO49" s="41">
        <v>0</v>
      </c>
      <c r="AP49" s="43">
        <v>7.8361058104</v>
      </c>
      <c r="AQ49" s="77">
        <v>37.47776512</v>
      </c>
      <c r="AR49" s="78">
        <v>0.8418368610880296</v>
      </c>
      <c r="AS49" s="57">
        <v>123.00400054366096</v>
      </c>
      <c r="AT49" s="58">
        <v>74.95527642519961</v>
      </c>
      <c r="AU49" s="58">
        <v>1.2680519891325353</v>
      </c>
      <c r="AV49" s="59">
        <v>187.13047011712644</v>
      </c>
      <c r="AW49" s="69">
        <v>423.71594461552405</v>
      </c>
      <c r="AX49" s="70">
        <v>913.5502736353326</v>
      </c>
      <c r="AY49" s="71">
        <v>1023.5852808210478</v>
      </c>
      <c r="BA49" s="3"/>
    </row>
    <row r="50" spans="1:53" ht="12.75">
      <c r="A50" s="110" t="s">
        <v>198</v>
      </c>
      <c r="B50" s="96"/>
      <c r="C50" s="96"/>
      <c r="D50" s="97">
        <v>39220</v>
      </c>
      <c r="E50" s="98">
        <v>0.5</v>
      </c>
      <c r="F50" s="96" t="s">
        <v>208</v>
      </c>
      <c r="G50" s="99" t="s">
        <v>252</v>
      </c>
      <c r="H50" s="100"/>
      <c r="I50" s="100" t="s">
        <v>262</v>
      </c>
      <c r="J50" s="39">
        <v>380</v>
      </c>
      <c r="K50" s="40">
        <v>6.65</v>
      </c>
      <c r="L50" s="41">
        <v>25.1</v>
      </c>
      <c r="M50" s="41">
        <f t="shared" si="0"/>
        <v>228.34644</v>
      </c>
      <c r="N50" s="42">
        <f t="shared" si="1"/>
        <v>3.8590548359999994</v>
      </c>
      <c r="O50" s="40">
        <v>2.09</v>
      </c>
      <c r="P50" s="41">
        <v>27.8</v>
      </c>
      <c r="Q50" s="41">
        <v>29.2</v>
      </c>
      <c r="R50" s="40">
        <v>2.06</v>
      </c>
      <c r="S50" s="40">
        <f t="shared" si="2"/>
        <v>0.3599999999999999</v>
      </c>
      <c r="T50" s="40">
        <v>2.42</v>
      </c>
      <c r="U50" s="40">
        <v>0</v>
      </c>
      <c r="V50" s="41">
        <v>0.4</v>
      </c>
      <c r="W50" s="42">
        <v>0.007</v>
      </c>
      <c r="X50" s="40">
        <v>0.56</v>
      </c>
      <c r="Y50" s="42">
        <v>0.322</v>
      </c>
      <c r="Z50" s="42">
        <v>1.34</v>
      </c>
      <c r="AA50" s="41">
        <v>188.54253000000003</v>
      </c>
      <c r="AB50" s="43">
        <v>126.76943499999999</v>
      </c>
      <c r="AC50" s="83">
        <v>0</v>
      </c>
      <c r="AD50" s="84">
        <v>17.1139052344</v>
      </c>
      <c r="AE50" s="84">
        <v>0</v>
      </c>
      <c r="AF50" s="84">
        <v>2.6831597311000004</v>
      </c>
      <c r="AG50" s="84">
        <v>1.0462744446999999</v>
      </c>
      <c r="AH50" s="84">
        <v>36.9319413002</v>
      </c>
      <c r="AI50" s="85">
        <v>11.4729755783</v>
      </c>
      <c r="AJ50" s="39">
        <v>0.09</v>
      </c>
      <c r="AK50" s="41">
        <v>20.092778996699998</v>
      </c>
      <c r="AL50" s="41">
        <v>0</v>
      </c>
      <c r="AM50" s="41">
        <v>0.3448102148</v>
      </c>
      <c r="AN50" s="41">
        <v>0</v>
      </c>
      <c r="AO50" s="41">
        <v>0</v>
      </c>
      <c r="AP50" s="43">
        <v>11.869360543200001</v>
      </c>
      <c r="AQ50" s="77">
        <v>42.40995944</v>
      </c>
      <c r="AR50" s="78">
        <v>0.3038275623930788</v>
      </c>
      <c r="AS50" s="57">
        <v>98.9495877500749</v>
      </c>
      <c r="AT50" s="58">
        <v>20.319191711506594</v>
      </c>
      <c r="AU50" s="58">
        <v>0</v>
      </c>
      <c r="AV50" s="59">
        <v>101.77547424624079</v>
      </c>
      <c r="AW50" s="69">
        <v>336.0204836403811</v>
      </c>
      <c r="AX50" s="70">
        <v>394.49193820339804</v>
      </c>
      <c r="AY50" s="71">
        <v>405.1755501759369</v>
      </c>
      <c r="BA50" s="3"/>
    </row>
    <row r="51" spans="1:53" ht="12.75">
      <c r="A51" s="110" t="s">
        <v>199</v>
      </c>
      <c r="B51" s="96" t="s">
        <v>265</v>
      </c>
      <c r="C51" s="96" t="s">
        <v>266</v>
      </c>
      <c r="D51" s="97">
        <v>39289</v>
      </c>
      <c r="E51" s="98">
        <v>0.3055555555555555</v>
      </c>
      <c r="F51" s="101" t="s">
        <v>215</v>
      </c>
      <c r="G51" s="99" t="s">
        <v>229</v>
      </c>
      <c r="H51" s="100"/>
      <c r="I51" s="100" t="s">
        <v>262</v>
      </c>
      <c r="J51" s="44">
        <v>383.6</v>
      </c>
      <c r="K51" s="40">
        <v>6.65</v>
      </c>
      <c r="L51" s="41">
        <v>83</v>
      </c>
      <c r="M51" s="41">
        <f t="shared" si="0"/>
        <v>288.10719</v>
      </c>
      <c r="N51" s="42">
        <f t="shared" si="1"/>
        <v>4.869011510999999</v>
      </c>
      <c r="O51" s="40">
        <v>4.45</v>
      </c>
      <c r="P51" s="41">
        <v>56.4</v>
      </c>
      <c r="Q51" s="41">
        <v>26.7</v>
      </c>
      <c r="R51" s="40">
        <v>1</v>
      </c>
      <c r="S51" s="40">
        <f t="shared" si="2"/>
        <v>2.2</v>
      </c>
      <c r="T51" s="40">
        <v>3.2</v>
      </c>
      <c r="U51" s="40">
        <v>0.04</v>
      </c>
      <c r="V51" s="41">
        <v>0.2</v>
      </c>
      <c r="W51" s="42">
        <v>0.002</v>
      </c>
      <c r="X51" s="40">
        <v>0.84</v>
      </c>
      <c r="Y51" s="42">
        <v>0.215</v>
      </c>
      <c r="Z51" s="42">
        <v>0.678</v>
      </c>
      <c r="AA51" s="41">
        <v>247.11885</v>
      </c>
      <c r="AB51" s="43">
        <v>159.774495</v>
      </c>
      <c r="AC51" s="83">
        <v>0</v>
      </c>
      <c r="AD51" s="84">
        <v>16.4650008821</v>
      </c>
      <c r="AE51" s="84">
        <v>0</v>
      </c>
      <c r="AF51" s="84">
        <v>3.7246450296</v>
      </c>
      <c r="AG51" s="84">
        <v>0.8854732992000001</v>
      </c>
      <c r="AH51" s="84">
        <v>44.7199056749</v>
      </c>
      <c r="AI51" s="85">
        <v>13.1087264419</v>
      </c>
      <c r="AJ51" s="39">
        <v>0.12</v>
      </c>
      <c r="AK51" s="41">
        <v>18.7</v>
      </c>
      <c r="AL51" s="41">
        <v>0</v>
      </c>
      <c r="AM51" s="41">
        <v>0</v>
      </c>
      <c r="AN51" s="41">
        <v>0.0997689246</v>
      </c>
      <c r="AO51" s="41">
        <v>0</v>
      </c>
      <c r="AP51" s="43">
        <v>18.6</v>
      </c>
      <c r="AQ51" s="77">
        <v>44.62</v>
      </c>
      <c r="AR51" s="78">
        <v>1.01</v>
      </c>
      <c r="AS51" s="57">
        <v>98.93774370088671</v>
      </c>
      <c r="AT51" s="58">
        <v>20.214299487250194</v>
      </c>
      <c r="AU51" s="58">
        <v>0</v>
      </c>
      <c r="AV51" s="59">
        <v>114.3427886357059</v>
      </c>
      <c r="AW51" s="69">
        <v>379.42096741791977</v>
      </c>
      <c r="AX51" s="70">
        <v>373.17476037048993</v>
      </c>
      <c r="AY51" s="71">
        <v>456.1018897876187</v>
      </c>
      <c r="BA51" s="3"/>
    </row>
    <row r="52" spans="1:53" ht="12.75">
      <c r="A52" s="110" t="s">
        <v>174</v>
      </c>
      <c r="B52" s="96" t="s">
        <v>271</v>
      </c>
      <c r="C52" s="96" t="s">
        <v>272</v>
      </c>
      <c r="D52" s="97">
        <v>39273</v>
      </c>
      <c r="E52" s="98">
        <v>0.3645833333333333</v>
      </c>
      <c r="F52" s="96" t="s">
        <v>217</v>
      </c>
      <c r="G52" s="99" t="s">
        <v>237</v>
      </c>
      <c r="H52" s="100" t="s">
        <v>244</v>
      </c>
      <c r="I52" s="100" t="s">
        <v>262</v>
      </c>
      <c r="J52" s="39">
        <v>798</v>
      </c>
      <c r="K52" s="40">
        <v>6.91</v>
      </c>
      <c r="L52" s="41">
        <v>-16.2</v>
      </c>
      <c r="M52" s="41">
        <f t="shared" si="0"/>
        <v>186.00442</v>
      </c>
      <c r="N52" s="42">
        <f t="shared" si="1"/>
        <v>3.143474698</v>
      </c>
      <c r="O52" s="40">
        <v>2.22</v>
      </c>
      <c r="P52" s="41">
        <v>30.3</v>
      </c>
      <c r="Q52" s="41">
        <v>30.6</v>
      </c>
      <c r="R52" s="40">
        <v>14.1</v>
      </c>
      <c r="S52" s="40">
        <f t="shared" si="2"/>
        <v>3.299999999999999</v>
      </c>
      <c r="T52" s="40">
        <v>17.4</v>
      </c>
      <c r="U52" s="40">
        <v>0.02</v>
      </c>
      <c r="V52" s="41">
        <v>0.2</v>
      </c>
      <c r="W52" s="42">
        <v>0.004</v>
      </c>
      <c r="X52" s="40">
        <v>1.8</v>
      </c>
      <c r="Y52" s="42">
        <v>0.19</v>
      </c>
      <c r="Z52" s="42">
        <v>1.664</v>
      </c>
      <c r="AA52" s="41">
        <v>326.44095</v>
      </c>
      <c r="AB52" s="43">
        <v>101.115502</v>
      </c>
      <c r="AC52" s="83">
        <v>0</v>
      </c>
      <c r="AD52" s="84">
        <v>50.73675200351965</v>
      </c>
      <c r="AE52" s="84">
        <v>0</v>
      </c>
      <c r="AF52" s="84">
        <v>15.4183260744</v>
      </c>
      <c r="AG52" s="84">
        <v>0.9995015352000001</v>
      </c>
      <c r="AH52" s="84">
        <v>59.279578439599995</v>
      </c>
      <c r="AI52" s="85">
        <v>29.2897617715</v>
      </c>
      <c r="AJ52" s="39">
        <v>0.18</v>
      </c>
      <c r="AK52" s="41">
        <v>106.1</v>
      </c>
      <c r="AL52" s="41">
        <v>0</v>
      </c>
      <c r="AM52" s="41">
        <v>0</v>
      </c>
      <c r="AN52" s="41">
        <v>0.2183132925</v>
      </c>
      <c r="AO52" s="41">
        <v>0</v>
      </c>
      <c r="AP52" s="43">
        <v>42.3</v>
      </c>
      <c r="AQ52" s="77">
        <v>50.88</v>
      </c>
      <c r="AR52" s="78">
        <v>3.67</v>
      </c>
      <c r="AS52" s="57">
        <v>154.40698920000688</v>
      </c>
      <c r="AT52" s="58">
        <v>58.19070403382963</v>
      </c>
      <c r="AU52" s="58">
        <v>6.830371136161298</v>
      </c>
      <c r="AV52" s="59">
        <v>209.99486629574034</v>
      </c>
      <c r="AW52" s="69">
        <v>208.44232279375052</v>
      </c>
      <c r="AX52" s="70">
        <v>780.7740594901987</v>
      </c>
      <c r="AY52" s="71">
        <v>873.5380493748949</v>
      </c>
      <c r="BA52" s="3"/>
    </row>
    <row r="53" spans="1:53" ht="12.75">
      <c r="A53" s="110" t="s">
        <v>200</v>
      </c>
      <c r="B53" s="96" t="s">
        <v>313</v>
      </c>
      <c r="C53" s="96" t="s">
        <v>314</v>
      </c>
      <c r="D53" s="97">
        <v>39273</v>
      </c>
      <c r="E53" s="98">
        <v>0.4930555555555556</v>
      </c>
      <c r="F53" s="96" t="s">
        <v>208</v>
      </c>
      <c r="G53" s="99" t="s">
        <v>229</v>
      </c>
      <c r="H53" s="100" t="s">
        <v>245</v>
      </c>
      <c r="I53" s="100" t="s">
        <v>262</v>
      </c>
      <c r="J53" s="39">
        <v>506</v>
      </c>
      <c r="K53" s="40">
        <v>6.63</v>
      </c>
      <c r="L53" s="41">
        <v>15.3</v>
      </c>
      <c r="M53" s="41">
        <f t="shared" si="0"/>
        <v>219.66289</v>
      </c>
      <c r="N53" s="42">
        <f t="shared" si="1"/>
        <v>3.7123028409999996</v>
      </c>
      <c r="O53" s="40">
        <v>3.49</v>
      </c>
      <c r="P53" s="41">
        <v>45.4</v>
      </c>
      <c r="Q53" s="41">
        <v>27.7</v>
      </c>
      <c r="R53" s="40">
        <v>2.84</v>
      </c>
      <c r="S53" s="40">
        <f t="shared" si="2"/>
        <v>1.96</v>
      </c>
      <c r="T53" s="40">
        <v>4.8</v>
      </c>
      <c r="U53" s="40">
        <v>0</v>
      </c>
      <c r="V53" s="41">
        <v>0.8</v>
      </c>
      <c r="W53" s="42">
        <v>0.025</v>
      </c>
      <c r="X53" s="40">
        <v>0.56</v>
      </c>
      <c r="Y53" s="42">
        <v>0.38</v>
      </c>
      <c r="Z53" s="42">
        <v>1.2</v>
      </c>
      <c r="AA53" s="41">
        <v>298.67821499999997</v>
      </c>
      <c r="AB53" s="43">
        <v>134.270585</v>
      </c>
      <c r="AC53" s="83">
        <v>0</v>
      </c>
      <c r="AD53" s="84">
        <v>17.509974881</v>
      </c>
      <c r="AE53" s="84">
        <v>0.2740019617</v>
      </c>
      <c r="AF53" s="84">
        <v>6.0236749296</v>
      </c>
      <c r="AG53" s="84">
        <v>1.2252754314</v>
      </c>
      <c r="AH53" s="84">
        <v>60.239755381799995</v>
      </c>
      <c r="AI53" s="85">
        <v>15.6394949671</v>
      </c>
      <c r="AJ53" s="39">
        <v>0.22</v>
      </c>
      <c r="AK53" s="41">
        <v>24.6</v>
      </c>
      <c r="AL53" s="41">
        <v>0</v>
      </c>
      <c r="AM53" s="41">
        <v>0</v>
      </c>
      <c r="AN53" s="41">
        <v>0</v>
      </c>
      <c r="AO53" s="41">
        <v>0</v>
      </c>
      <c r="AP53" s="43">
        <v>11.9</v>
      </c>
      <c r="AQ53" s="77">
        <v>62.09</v>
      </c>
      <c r="AR53" s="78">
        <v>2.05</v>
      </c>
      <c r="AS53" s="57">
        <v>102.91283828847058</v>
      </c>
      <c r="AT53" s="58">
        <v>16.82750046269029</v>
      </c>
      <c r="AU53" s="58">
        <v>0.30897651983583596</v>
      </c>
      <c r="AV53" s="59">
        <v>103.65045729830493</v>
      </c>
      <c r="AW53" s="69">
        <v>284.3288871936098</v>
      </c>
      <c r="AX53" s="70">
        <v>291.37895550923156</v>
      </c>
      <c r="AY53" s="71">
        <v>296.1558435207929</v>
      </c>
      <c r="BA53" s="3"/>
    </row>
    <row r="54" spans="1:53" ht="12.75">
      <c r="A54" s="110" t="s">
        <v>201</v>
      </c>
      <c r="B54" s="96" t="s">
        <v>317</v>
      </c>
      <c r="C54" s="96" t="s">
        <v>318</v>
      </c>
      <c r="D54" s="97">
        <v>39288</v>
      </c>
      <c r="E54" s="98">
        <v>0.7708333333333334</v>
      </c>
      <c r="F54" s="96" t="s">
        <v>217</v>
      </c>
      <c r="G54" s="99" t="s">
        <v>248</v>
      </c>
      <c r="H54" s="100" t="s">
        <v>238</v>
      </c>
      <c r="I54" s="100" t="s">
        <v>262</v>
      </c>
      <c r="J54" s="39">
        <v>380</v>
      </c>
      <c r="K54" s="40">
        <v>6.86</v>
      </c>
      <c r="L54" s="41">
        <v>33.7</v>
      </c>
      <c r="M54" s="41">
        <f t="shared" si="0"/>
        <v>238.88162</v>
      </c>
      <c r="N54" s="42">
        <f t="shared" si="1"/>
        <v>4.037099378</v>
      </c>
      <c r="O54" s="40">
        <v>3.58</v>
      </c>
      <c r="P54" s="41">
        <v>45.4</v>
      </c>
      <c r="Q54" s="41">
        <v>26.6</v>
      </c>
      <c r="R54" s="40">
        <v>7.6</v>
      </c>
      <c r="S54" s="40">
        <f t="shared" si="2"/>
        <v>1.8000000000000007</v>
      </c>
      <c r="T54" s="40">
        <v>9.4</v>
      </c>
      <c r="U54" s="40">
        <v>0.02</v>
      </c>
      <c r="V54" s="41">
        <v>1</v>
      </c>
      <c r="W54" s="42">
        <v>0</v>
      </c>
      <c r="X54" s="40">
        <v>0.84</v>
      </c>
      <c r="Y54" s="42">
        <v>0.9</v>
      </c>
      <c r="Z54" s="42">
        <v>4.8</v>
      </c>
      <c r="AA54" s="41">
        <v>185.49168000000003</v>
      </c>
      <c r="AB54" s="43">
        <v>157.37412700000002</v>
      </c>
      <c r="AC54" s="83">
        <v>0</v>
      </c>
      <c r="AD54" s="84">
        <v>12.0180066521</v>
      </c>
      <c r="AE54" s="84">
        <v>1.1784486412</v>
      </c>
      <c r="AF54" s="84">
        <v>2.803852532</v>
      </c>
      <c r="AG54" s="84">
        <v>2.8011275532</v>
      </c>
      <c r="AH54" s="84">
        <v>38.8416816316</v>
      </c>
      <c r="AI54" s="85">
        <v>11.8174569283</v>
      </c>
      <c r="AJ54" s="39">
        <v>0.24</v>
      </c>
      <c r="AK54" s="41">
        <v>15.675635817899998</v>
      </c>
      <c r="AL54" s="41">
        <v>0</v>
      </c>
      <c r="AM54" s="41">
        <v>0.0793988043</v>
      </c>
      <c r="AN54" s="41">
        <v>0.2753748504</v>
      </c>
      <c r="AO54" s="41">
        <v>0</v>
      </c>
      <c r="AP54" s="43">
        <v>28.275515158999998</v>
      </c>
      <c r="AQ54" s="77">
        <v>34.97</v>
      </c>
      <c r="AR54" s="78">
        <v>5.28</v>
      </c>
      <c r="AS54" s="57">
        <v>221.1035037815926</v>
      </c>
      <c r="AT54" s="58">
        <v>31.53532825661449</v>
      </c>
      <c r="AU54" s="58">
        <v>0.8405880715448026</v>
      </c>
      <c r="AV54" s="59">
        <v>214.8566099449019</v>
      </c>
      <c r="AW54" s="69">
        <v>407.54914584500574</v>
      </c>
      <c r="AX54" s="70">
        <v>740.4547046196167</v>
      </c>
      <c r="AY54" s="71">
        <v>827.3474239214569</v>
      </c>
      <c r="BA54" s="3"/>
    </row>
    <row r="55" spans="1:53" ht="12.75">
      <c r="A55" s="110" t="s">
        <v>202</v>
      </c>
      <c r="B55" s="96" t="s">
        <v>321</v>
      </c>
      <c r="C55" s="96" t="s">
        <v>322</v>
      </c>
      <c r="D55" s="97">
        <v>39273</v>
      </c>
      <c r="E55" s="98">
        <v>0.5694444444444444</v>
      </c>
      <c r="F55" s="102" t="s">
        <v>214</v>
      </c>
      <c r="G55" s="99" t="s">
        <v>247</v>
      </c>
      <c r="H55" s="100" t="s">
        <v>256</v>
      </c>
      <c r="I55" s="100" t="s">
        <v>262</v>
      </c>
      <c r="J55" s="39">
        <v>499</v>
      </c>
      <c r="K55" s="40">
        <v>6.93</v>
      </c>
      <c r="L55" s="41">
        <v>23.5</v>
      </c>
      <c r="M55" s="41">
        <f t="shared" si="0"/>
        <v>227.86289</v>
      </c>
      <c r="N55" s="42">
        <f t="shared" si="1"/>
        <v>3.8508828409999993</v>
      </c>
      <c r="O55" s="40">
        <v>3.4</v>
      </c>
      <c r="P55" s="41">
        <v>44.2</v>
      </c>
      <c r="Q55" s="41">
        <v>27.7</v>
      </c>
      <c r="R55" s="40">
        <v>0.69</v>
      </c>
      <c r="S55" s="40">
        <f t="shared" si="2"/>
        <v>0.41000000000000014</v>
      </c>
      <c r="T55" s="40">
        <v>1.1</v>
      </c>
      <c r="U55" s="40">
        <v>0</v>
      </c>
      <c r="V55" s="41">
        <v>0.5</v>
      </c>
      <c r="W55" s="42">
        <v>0.012</v>
      </c>
      <c r="X55" s="40">
        <v>0.72</v>
      </c>
      <c r="Y55" s="42">
        <v>0.233</v>
      </c>
      <c r="Z55" s="42">
        <v>0.838</v>
      </c>
      <c r="AA55" s="41">
        <v>302.64432000000005</v>
      </c>
      <c r="AB55" s="43">
        <v>97.664973</v>
      </c>
      <c r="AC55" s="83">
        <v>0</v>
      </c>
      <c r="AD55" s="84">
        <v>10.817681576</v>
      </c>
      <c r="AE55" s="84">
        <v>0</v>
      </c>
      <c r="AF55" s="84">
        <v>3.1346981944</v>
      </c>
      <c r="AG55" s="84">
        <v>0</v>
      </c>
      <c r="AH55" s="84">
        <v>65.63887889200001</v>
      </c>
      <c r="AI55" s="85">
        <v>16.5235170871</v>
      </c>
      <c r="AJ55" s="39">
        <v>0.13</v>
      </c>
      <c r="AK55" s="41">
        <v>20.0869146666</v>
      </c>
      <c r="AL55" s="41">
        <v>0</v>
      </c>
      <c r="AM55" s="41">
        <v>0</v>
      </c>
      <c r="AN55" s="41">
        <v>0.7525603832</v>
      </c>
      <c r="AO55" s="41">
        <v>0</v>
      </c>
      <c r="AP55" s="43">
        <v>6.9491798582</v>
      </c>
      <c r="AQ55" s="77">
        <v>60.09</v>
      </c>
      <c r="AR55" s="78">
        <v>2.15</v>
      </c>
      <c r="AS55" s="57">
        <v>81.14280146221245</v>
      </c>
      <c r="AT55" s="58">
        <v>13.779898259814642</v>
      </c>
      <c r="AU55" s="58">
        <v>0</v>
      </c>
      <c r="AV55" s="59">
        <v>75.86655275491327</v>
      </c>
      <c r="AW55" s="69">
        <v>323.36465169017026</v>
      </c>
      <c r="AX55" s="70">
        <v>326.09995763666245</v>
      </c>
      <c r="AY55" s="71">
        <v>354.16872806591596</v>
      </c>
      <c r="BA55" s="3"/>
    </row>
    <row r="56" spans="1:53" ht="12.75">
      <c r="A56" s="110" t="s">
        <v>203</v>
      </c>
      <c r="B56" s="96" t="s">
        <v>344</v>
      </c>
      <c r="C56" s="96" t="s">
        <v>345</v>
      </c>
      <c r="D56" s="97">
        <v>39272</v>
      </c>
      <c r="E56" s="98">
        <v>0.6875</v>
      </c>
      <c r="F56" s="96" t="s">
        <v>208</v>
      </c>
      <c r="G56" s="99" t="s">
        <v>233</v>
      </c>
      <c r="H56" s="100" t="s">
        <v>254</v>
      </c>
      <c r="I56" s="100" t="s">
        <v>262</v>
      </c>
      <c r="J56" s="39">
        <v>373.1</v>
      </c>
      <c r="K56" s="40">
        <v>6.83</v>
      </c>
      <c r="L56" s="41">
        <v>27.4</v>
      </c>
      <c r="M56" s="41">
        <f t="shared" si="0"/>
        <v>231.5396</v>
      </c>
      <c r="N56" s="42">
        <f t="shared" si="1"/>
        <v>3.9130192399999997</v>
      </c>
      <c r="O56" s="40">
        <v>2.08</v>
      </c>
      <c r="P56" s="41">
        <v>27.2</v>
      </c>
      <c r="Q56" s="41">
        <v>28</v>
      </c>
      <c r="R56" s="40">
        <v>1.23</v>
      </c>
      <c r="S56" s="40">
        <f t="shared" si="2"/>
        <v>0.19999999999999996</v>
      </c>
      <c r="T56" s="40">
        <v>1.43</v>
      </c>
      <c r="U56" s="40">
        <v>0</v>
      </c>
      <c r="V56" s="41">
        <v>0.5</v>
      </c>
      <c r="W56" s="42">
        <v>0.013</v>
      </c>
      <c r="X56" s="40">
        <v>0.96</v>
      </c>
      <c r="Y56" s="42">
        <v>0.232</v>
      </c>
      <c r="Z56" s="42">
        <v>0.95</v>
      </c>
      <c r="AA56" s="41">
        <v>242.69511750000004</v>
      </c>
      <c r="AB56" s="43">
        <v>97.664973</v>
      </c>
      <c r="AC56" s="83">
        <v>0</v>
      </c>
      <c r="AD56" s="84">
        <v>9.8821123885</v>
      </c>
      <c r="AE56" s="84">
        <v>0.4981923893</v>
      </c>
      <c r="AF56" s="84">
        <v>2.5470911396</v>
      </c>
      <c r="AG56" s="84">
        <v>0.5186303476999999</v>
      </c>
      <c r="AH56" s="84">
        <v>51.3097373582</v>
      </c>
      <c r="AI56" s="85">
        <v>11.7484076417</v>
      </c>
      <c r="AJ56" s="39">
        <v>0.1</v>
      </c>
      <c r="AK56" s="41">
        <v>8.1</v>
      </c>
      <c r="AL56" s="41">
        <v>0</v>
      </c>
      <c r="AM56" s="41">
        <v>0</v>
      </c>
      <c r="AN56" s="41">
        <v>0.3105737744</v>
      </c>
      <c r="AO56" s="41">
        <v>1.1619145967</v>
      </c>
      <c r="AP56" s="43">
        <v>7.8</v>
      </c>
      <c r="AQ56" s="77">
        <v>52.18</v>
      </c>
      <c r="AR56" s="78">
        <v>1.58</v>
      </c>
      <c r="AS56" s="57">
        <v>142.35203606423636</v>
      </c>
      <c r="AT56" s="58">
        <v>30.900110964701145</v>
      </c>
      <c r="AU56" s="58">
        <v>0</v>
      </c>
      <c r="AV56" s="59">
        <v>144.02941718667256</v>
      </c>
      <c r="AW56" s="69">
        <v>325.879517335301</v>
      </c>
      <c r="AX56" s="70">
        <v>552.1409972131949</v>
      </c>
      <c r="AY56" s="71">
        <v>629.2714917173623</v>
      </c>
      <c r="BA56" s="3"/>
    </row>
    <row r="57" spans="1:53" ht="12.75">
      <c r="A57" s="110" t="s">
        <v>204</v>
      </c>
      <c r="B57" s="96" t="s">
        <v>346</v>
      </c>
      <c r="C57" s="96" t="s">
        <v>347</v>
      </c>
      <c r="D57" s="97">
        <v>39272</v>
      </c>
      <c r="E57" s="98">
        <v>0.7256944444444445</v>
      </c>
      <c r="F57" s="96" t="s">
        <v>208</v>
      </c>
      <c r="G57" s="99" t="s">
        <v>240</v>
      </c>
      <c r="H57" s="100" t="s">
        <v>257</v>
      </c>
      <c r="I57" s="100" t="s">
        <v>262</v>
      </c>
      <c r="J57" s="39">
        <v>768</v>
      </c>
      <c r="K57" s="40">
        <v>6.82</v>
      </c>
      <c r="L57" s="41">
        <v>24</v>
      </c>
      <c r="M57" s="41">
        <f t="shared" si="0"/>
        <v>228.73504</v>
      </c>
      <c r="N57" s="42">
        <f t="shared" si="1"/>
        <v>3.8656221759999996</v>
      </c>
      <c r="O57" s="40">
        <v>1.93</v>
      </c>
      <c r="P57" s="41">
        <v>24.9</v>
      </c>
      <c r="Q57" s="41">
        <v>27.2</v>
      </c>
      <c r="R57" s="40">
        <v>1.65</v>
      </c>
      <c r="S57" s="40">
        <f t="shared" si="2"/>
        <v>0.10000000000000009</v>
      </c>
      <c r="T57" s="40">
        <v>1.75</v>
      </c>
      <c r="U57" s="40">
        <v>0</v>
      </c>
      <c r="V57" s="41">
        <v>0.4</v>
      </c>
      <c r="W57" s="42">
        <v>0.019</v>
      </c>
      <c r="X57" s="40">
        <v>1.68</v>
      </c>
      <c r="Y57" s="42">
        <v>0.325</v>
      </c>
      <c r="Z57" s="42">
        <v>1.028</v>
      </c>
      <c r="AA57" s="41">
        <v>290.2883775</v>
      </c>
      <c r="AB57" s="43">
        <v>207.18176300000002</v>
      </c>
      <c r="AC57" s="83">
        <v>0</v>
      </c>
      <c r="AD57" s="84">
        <v>18.7374667921</v>
      </c>
      <c r="AE57" s="84">
        <v>0</v>
      </c>
      <c r="AF57" s="84">
        <v>4.2964810541</v>
      </c>
      <c r="AG57" s="84">
        <v>0</v>
      </c>
      <c r="AH57" s="84">
        <v>111.85350997864117</v>
      </c>
      <c r="AI57" s="85">
        <v>25.2694432841</v>
      </c>
      <c r="AJ57" s="39">
        <v>0.05112393</v>
      </c>
      <c r="AK57" s="41">
        <v>21.289114355499997</v>
      </c>
      <c r="AL57" s="41">
        <v>0</v>
      </c>
      <c r="AM57" s="41">
        <v>0</v>
      </c>
      <c r="AN57" s="41">
        <v>0.5520276031</v>
      </c>
      <c r="AO57" s="41">
        <v>0</v>
      </c>
      <c r="AP57" s="43">
        <v>2.7969998136000003</v>
      </c>
      <c r="AQ57" s="77">
        <v>108.95</v>
      </c>
      <c r="AR57" s="78">
        <v>3.17</v>
      </c>
      <c r="AS57" s="57">
        <v>107.64561555576499</v>
      </c>
      <c r="AT57" s="58">
        <v>15.044622510661334</v>
      </c>
      <c r="AU57" s="58">
        <v>0</v>
      </c>
      <c r="AV57" s="59">
        <v>111.90841239653389</v>
      </c>
      <c r="AW57" s="69">
        <v>254.54068059282972</v>
      </c>
      <c r="AX57" s="70">
        <v>602.2648124078926</v>
      </c>
      <c r="AY57" s="71">
        <v>801.5156573283094</v>
      </c>
      <c r="BA57" s="3"/>
    </row>
    <row r="58" spans="1:53" ht="13.5" thickBot="1">
      <c r="A58" s="111" t="s">
        <v>205</v>
      </c>
      <c r="B58" s="103" t="s">
        <v>348</v>
      </c>
      <c r="C58" s="103" t="s">
        <v>349</v>
      </c>
      <c r="D58" s="104">
        <v>39273</v>
      </c>
      <c r="E58" s="105">
        <v>0.6493055555555556</v>
      </c>
      <c r="F58" s="103" t="s">
        <v>208</v>
      </c>
      <c r="G58" s="106" t="s">
        <v>246</v>
      </c>
      <c r="H58" s="107" t="s">
        <v>241</v>
      </c>
      <c r="I58" s="107" t="s">
        <v>262</v>
      </c>
      <c r="J58" s="45">
        <v>231.5</v>
      </c>
      <c r="K58" s="46">
        <v>6.61</v>
      </c>
      <c r="L58" s="47">
        <v>31.8</v>
      </c>
      <c r="M58" s="47">
        <f t="shared" si="0"/>
        <v>236.60947</v>
      </c>
      <c r="N58" s="48">
        <f t="shared" si="1"/>
        <v>3.9987000429999995</v>
      </c>
      <c r="O58" s="46">
        <v>2.63</v>
      </c>
      <c r="P58" s="47">
        <v>33.8</v>
      </c>
      <c r="Q58" s="47">
        <v>27.1</v>
      </c>
      <c r="R58" s="46">
        <v>1.55</v>
      </c>
      <c r="S58" s="46">
        <f t="shared" si="2"/>
        <v>1.2499999999999998</v>
      </c>
      <c r="T58" s="46">
        <v>2.8</v>
      </c>
      <c r="U58" s="46">
        <v>0.01</v>
      </c>
      <c r="V58" s="47">
        <v>0.7</v>
      </c>
      <c r="W58" s="48">
        <v>0.004</v>
      </c>
      <c r="X58" s="46">
        <v>0.84</v>
      </c>
      <c r="Y58" s="48">
        <v>0.314</v>
      </c>
      <c r="Z58" s="48">
        <v>1.014</v>
      </c>
      <c r="AA58" s="47">
        <v>158.79674250000002</v>
      </c>
      <c r="AB58" s="49">
        <v>99.31522600000001</v>
      </c>
      <c r="AC58" s="86">
        <v>0.0314228855</v>
      </c>
      <c r="AD58" s="87">
        <v>9.728017249</v>
      </c>
      <c r="AE58" s="87">
        <v>0</v>
      </c>
      <c r="AF58" s="87">
        <v>3.3872410561</v>
      </c>
      <c r="AG58" s="87">
        <v>1.0295455312</v>
      </c>
      <c r="AH58" s="87">
        <v>25.1517385832</v>
      </c>
      <c r="AI58" s="88">
        <v>6.7090937621</v>
      </c>
      <c r="AJ58" s="45">
        <v>0.13</v>
      </c>
      <c r="AK58" s="47">
        <v>8.7285327003</v>
      </c>
      <c r="AL58" s="47">
        <v>0</v>
      </c>
      <c r="AM58" s="47">
        <v>0</v>
      </c>
      <c r="AN58" s="47">
        <v>1.6783324861</v>
      </c>
      <c r="AO58" s="47">
        <v>1.2792594382</v>
      </c>
      <c r="AP58" s="49">
        <v>1.4046389292</v>
      </c>
      <c r="AQ58" s="79">
        <v>29.54</v>
      </c>
      <c r="AR58" s="80">
        <v>0.97</v>
      </c>
      <c r="AS58" s="60">
        <v>121.44691222186799</v>
      </c>
      <c r="AT58" s="61">
        <v>12.749267989634056</v>
      </c>
      <c r="AU58" s="61">
        <v>2.870400436223618</v>
      </c>
      <c r="AV58" s="62">
        <v>112.09332906229044</v>
      </c>
      <c r="AW58" s="72">
        <v>397.8428744386834</v>
      </c>
      <c r="AX58" s="73">
        <v>696.7612061246596</v>
      </c>
      <c r="AY58" s="74">
        <v>807.1561698331537</v>
      </c>
      <c r="BA58" s="3"/>
    </row>
    <row r="61" ht="12.75">
      <c r="F61" s="11"/>
    </row>
    <row r="62" ht="12.75">
      <c r="F62" s="11"/>
    </row>
    <row r="63" ht="12.75">
      <c r="F63" s="11"/>
    </row>
    <row r="64" ht="12.75">
      <c r="F64" s="11"/>
    </row>
    <row r="65" ht="12.75">
      <c r="F65" s="12"/>
    </row>
    <row r="66" spans="6:36" ht="12.75">
      <c r="F66" s="12"/>
      <c r="AH66" s="3"/>
      <c r="AI66" s="3"/>
      <c r="AJ66" s="3"/>
    </row>
    <row r="67" spans="34:36" ht="12.75">
      <c r="AH67" s="3"/>
      <c r="AI67" s="3"/>
      <c r="AJ67" s="3"/>
    </row>
    <row r="68" spans="34:36" ht="12.75">
      <c r="AH68" s="3"/>
      <c r="AI68" s="3"/>
      <c r="AJ68" s="3"/>
    </row>
    <row r="69" spans="34:36" ht="12.75">
      <c r="AH69" s="3"/>
      <c r="AI69" s="3"/>
      <c r="AJ69" s="3"/>
    </row>
    <row r="70" spans="34:36" ht="12.75">
      <c r="AH70" s="3"/>
      <c r="AI70" s="3"/>
      <c r="AJ70" s="3"/>
    </row>
    <row r="71" spans="34:36" ht="12.75">
      <c r="AH71" s="3"/>
      <c r="AI71" s="3"/>
      <c r="AJ71" s="3"/>
    </row>
    <row r="72" spans="34:36" ht="12.75">
      <c r="AH72" s="3"/>
      <c r="AI72" s="3"/>
      <c r="AJ72" s="3"/>
    </row>
    <row r="73" spans="34:36" ht="12.75">
      <c r="AH73" s="3"/>
      <c r="AI73" s="3"/>
      <c r="AJ73" s="3"/>
    </row>
    <row r="74" spans="34:36" ht="12.75">
      <c r="AH74" s="3"/>
      <c r="AI74" s="3"/>
      <c r="AJ74" s="3"/>
    </row>
    <row r="75" spans="34:36" ht="12.75">
      <c r="AH75" s="3"/>
      <c r="AI75" s="3"/>
      <c r="AJ75" s="3"/>
    </row>
    <row r="76" spans="34:36" ht="12.75">
      <c r="AH76" s="3"/>
      <c r="AI76" s="3"/>
      <c r="AJ76" s="3"/>
    </row>
    <row r="77" spans="34:36" ht="12.75">
      <c r="AH77" s="3"/>
      <c r="AI77" s="3"/>
      <c r="AJ77" s="3"/>
    </row>
    <row r="78" spans="34:36" ht="12.75">
      <c r="AH78" s="3"/>
      <c r="AI78" s="3"/>
      <c r="AJ78" s="3"/>
    </row>
    <row r="79" spans="34:36" ht="12.75">
      <c r="AH79" s="3"/>
      <c r="AI79" s="3"/>
      <c r="AJ79" s="3"/>
    </row>
    <row r="80" spans="34:36" ht="12.75">
      <c r="AH80" s="3"/>
      <c r="AI80" s="3"/>
      <c r="AJ80" s="3"/>
    </row>
    <row r="81" spans="34:36" ht="12.75">
      <c r="AH81" s="3"/>
      <c r="AI81" s="3"/>
      <c r="AJ81" s="3"/>
    </row>
    <row r="82" spans="34:36" ht="12.75">
      <c r="AH82" s="3"/>
      <c r="AI82" s="3"/>
      <c r="AJ82" s="3"/>
    </row>
    <row r="83" spans="34:36" ht="12.75">
      <c r="AH83" s="3"/>
      <c r="AI83" s="3"/>
      <c r="AJ83" s="3"/>
    </row>
    <row r="84" spans="34:36" ht="12.75">
      <c r="AH84" s="3"/>
      <c r="AI84" s="3"/>
      <c r="AJ84" s="3"/>
    </row>
    <row r="85" spans="34:36" ht="12.75">
      <c r="AH85" s="3"/>
      <c r="AI85" s="3"/>
      <c r="AJ85" s="3"/>
    </row>
    <row r="86" spans="34:36" ht="12.75">
      <c r="AH86" s="3"/>
      <c r="AI86" s="3"/>
      <c r="AJ86" s="3"/>
    </row>
    <row r="87" spans="34:36" ht="12.75">
      <c r="AH87" s="3"/>
      <c r="AI87" s="3"/>
      <c r="AJ87" s="3"/>
    </row>
    <row r="88" spans="34:36" ht="12.75">
      <c r="AH88" s="3"/>
      <c r="AI88" s="3"/>
      <c r="AJ88" s="3"/>
    </row>
    <row r="89" spans="34:36" ht="12.75">
      <c r="AH89" s="3"/>
      <c r="AI89" s="3"/>
      <c r="AJ89" s="3"/>
    </row>
    <row r="90" spans="34:36" ht="12.75">
      <c r="AH90" s="3"/>
      <c r="AI90" s="3"/>
      <c r="AJ90" s="3"/>
    </row>
    <row r="91" spans="34:36" ht="12.75">
      <c r="AH91" s="3"/>
      <c r="AI91" s="3"/>
      <c r="AJ91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Steinborn</dc:creator>
  <cp:keywords/>
  <dc:description/>
  <cp:lastModifiedBy>Jörg Steinborn</cp:lastModifiedBy>
  <dcterms:created xsi:type="dcterms:W3CDTF">2008-01-13T20:12:12Z</dcterms:created>
  <dcterms:modified xsi:type="dcterms:W3CDTF">2008-07-31T01:18:11Z</dcterms:modified>
  <cp:category/>
  <cp:version/>
  <cp:contentType/>
  <cp:contentStatus/>
</cp:coreProperties>
</file>